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Clubs" sheetId="1" state="visible" r:id="rId3"/>
    <sheet name="U11 Girls" sheetId="2" state="visible" r:id="rId4"/>
    <sheet name="U13 Girls" sheetId="3" state="visible" r:id="rId5"/>
    <sheet name="U15 Girls - U17 Women" sheetId="4" state="visible" r:id="rId6"/>
    <sheet name="SW" sheetId="5" state="visible" r:id="rId7"/>
    <sheet name="U11 Boys" sheetId="6" state="visible" r:id="rId8"/>
    <sheet name="U13 Boys" sheetId="7" state="visible" r:id="rId9"/>
    <sheet name="U15 Boys" sheetId="8" state="visible" r:id="rId10"/>
    <sheet name="U17 Men" sheetId="9" state="visible" r:id="rId11"/>
    <sheet name="Senior Men" sheetId="10" state="visible" r:id="rId12"/>
  </sheets>
  <definedNames>
    <definedName function="false" hidden="false" name="Club" vbProcedure="false">'U11 Girls'!$Q$2</definedName>
    <definedName function="false" hidden="false" name="ClubNames" vbProcedure="false">Clubs!$A:$B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<sst xmlns="http://schemas.openxmlformats.org/spreadsheetml/2006/main" count="1849" uniqueCount="869">
  <si>
    <t xml:space="preserve">LastTeamRow</t>
  </si>
  <si>
    <t xml:space="preserve">Clubs</t>
  </si>
  <si>
    <t xml:space="preserve">Edinburgh AC</t>
  </si>
  <si>
    <t xml:space="preserve">Aberdeen AAC</t>
  </si>
  <si>
    <t xml:space="preserve">Perth Road Runners</t>
  </si>
  <si>
    <t xml:space="preserve">Anster Haddies Running Club</t>
  </si>
  <si>
    <t xml:space="preserve">Lothian Running Club</t>
  </si>
  <si>
    <t xml:space="preserve">Arbroath &amp; District AAC</t>
  </si>
  <si>
    <t xml:space="preserve">Teviotdale Harriers</t>
  </si>
  <si>
    <t xml:space="preserve">Banchory Stonehaven AC</t>
  </si>
  <si>
    <t xml:space="preserve">Moorfoot Runners</t>
  </si>
  <si>
    <t xml:space="preserve">Carnegie Harriers</t>
  </si>
  <si>
    <t xml:space="preserve">Carnethy Hill Racing Club</t>
  </si>
  <si>
    <t xml:space="preserve">Pitreavie AAC</t>
  </si>
  <si>
    <t xml:space="preserve">Central AC</t>
  </si>
  <si>
    <t xml:space="preserve">Fife AC</t>
  </si>
  <si>
    <t xml:space="preserve">Corstorphine AAC</t>
  </si>
  <si>
    <t xml:space="preserve">Not Used</t>
  </si>
  <si>
    <t xml:space="preserve">Deeside Runners</t>
  </si>
  <si>
    <t xml:space="preserve">Edinburgh Univ Hare &amp; Hounds</t>
  </si>
  <si>
    <t xml:space="preserve">Dunbar Running Club</t>
  </si>
  <si>
    <t xml:space="preserve">Falkirk Victoria Harriers</t>
  </si>
  <si>
    <t xml:space="preserve">Dundee Hawkhill Harriers</t>
  </si>
  <si>
    <t xml:space="preserve">Hunters Bog Trotters</t>
  </si>
  <si>
    <t xml:space="preserve">Dundee Road Runners AC</t>
  </si>
  <si>
    <t xml:space="preserve">Gala Harriers</t>
  </si>
  <si>
    <t xml:space="preserve">Dundee University AC</t>
  </si>
  <si>
    <t xml:space="preserve">Ferranti AAC</t>
  </si>
  <si>
    <t xml:space="preserve">Dunfermline Track &amp; Field AC</t>
  </si>
  <si>
    <t xml:space="preserve">Livingston AC</t>
  </si>
  <si>
    <t xml:space="preserve">George Heriots School</t>
  </si>
  <si>
    <t xml:space="preserve">Falkland Trail Runners</t>
  </si>
  <si>
    <t xml:space="preserve">Metro Aberdeen Running Club</t>
  </si>
  <si>
    <t xml:space="preserve">Harmeny AAC</t>
  </si>
  <si>
    <t xml:space="preserve">Penicuik Harriers</t>
  </si>
  <si>
    <t xml:space="preserve">Haddington Running Club</t>
  </si>
  <si>
    <t xml:space="preserve">Strathearn Harriers</t>
  </si>
  <si>
    <t xml:space="preserve">Ochil Hill Runners</t>
  </si>
  <si>
    <t xml:space="preserve">Wee County Harriers</t>
  </si>
  <si>
    <t xml:space="preserve">Kinross Road Runners</t>
  </si>
  <si>
    <t xml:space="preserve">Linlithgow AC</t>
  </si>
  <si>
    <t xml:space="preserve">Lasswade AAC</t>
  </si>
  <si>
    <t xml:space="preserve">Team Borders</t>
  </si>
  <si>
    <t xml:space="preserve">Perth Strathtay Harriers</t>
  </si>
  <si>
    <t xml:space="preserve">Lomond Hill Runners AAC</t>
  </si>
  <si>
    <t xml:space="preserve">Montrose and District AC</t>
  </si>
  <si>
    <t xml:space="preserve">Portobello Running Club</t>
  </si>
  <si>
    <t xml:space="preserve">St Andrews University CCC</t>
  </si>
  <si>
    <t xml:space="preserve">Musselburgh &amp; District AC</t>
  </si>
  <si>
    <t xml:space="preserve">West Edinburgh RC</t>
  </si>
  <si>
    <t xml:space="preserve">Team East Lothian</t>
  </si>
  <si>
    <t xml:space="preserve">PH Racing Club</t>
  </si>
  <si>
    <t xml:space="preserve">Run Livingston</t>
  </si>
  <si>
    <t xml:space="preserve">Scottish Prison Service AAC</t>
  </si>
  <si>
    <t xml:space="preserve">Stirling Triathlon Club</t>
  </si>
  <si>
    <t xml:space="preserve">Stirling University AC</t>
  </si>
  <si>
    <t xml:space="preserve">Lauderdale Limpers</t>
  </si>
  <si>
    <t xml:space="preserve">Hr</t>
  </si>
  <si>
    <t xml:space="preserve">Min</t>
  </si>
  <si>
    <t xml:space="preserve">Sec</t>
  </si>
  <si>
    <t xml:space="preserve">Bib No</t>
  </si>
  <si>
    <t xml:space="preserve">Club No</t>
  </si>
  <si>
    <t xml:space="preserve">Club</t>
  </si>
  <si>
    <t xml:space="preserve">Finishers</t>
  </si>
  <si>
    <t xml:space="preserve">Team No</t>
  </si>
  <si>
    <t xml:space="preserve">Race Finish</t>
  </si>
  <si>
    <t xml:space="preserve">Team Finish</t>
  </si>
  <si>
    <t xml:space="preserve">Name</t>
  </si>
  <si>
    <t xml:space="preserve">Pos</t>
  </si>
  <si>
    <t xml:space="preserve">Time</t>
  </si>
  <si>
    <t xml:space="preserve">6</t>
  </si>
  <si>
    <t xml:space="preserve">Allegro Gilmore</t>
  </si>
  <si>
    <t xml:space="preserve">Orlaith James</t>
  </si>
  <si>
    <t xml:space="preserve">Marika Stawska</t>
  </si>
  <si>
    <t xml:space="preserve">Marta Corda</t>
  </si>
  <si>
    <t xml:space="preserve">7</t>
  </si>
  <si>
    <t xml:space="preserve">Aria Watson</t>
  </si>
  <si>
    <t xml:space="preserve">Freya Michie </t>
  </si>
  <si>
    <t xml:space="preserve">Amy Miller</t>
  </si>
  <si>
    <t xml:space="preserve">Anna Ramsay</t>
  </si>
  <si>
    <t xml:space="preserve">Havana Bowie </t>
  </si>
  <si>
    <t xml:space="preserve">Esme Wilson</t>
  </si>
  <si>
    <t xml:space="preserve">Emelia Don</t>
  </si>
  <si>
    <t xml:space="preserve">Anna-Leigh Meaney</t>
  </si>
  <si>
    <t xml:space="preserve">Tess Rennie</t>
  </si>
  <si>
    <t xml:space="preserve">Rowen Coulter</t>
  </si>
  <si>
    <t xml:space="preserve">Elloise McGregor</t>
  </si>
  <si>
    <t xml:space="preserve">Isla Hodgson</t>
  </si>
  <si>
    <t xml:space="preserve">Guiliana Gibson</t>
  </si>
  <si>
    <t xml:space="preserve">Millie Nisbet</t>
  </si>
  <si>
    <t xml:space="preserve">Elyse Merck</t>
  </si>
  <si>
    <t xml:space="preserve">Annie Arnott</t>
  </si>
  <si>
    <t xml:space="preserve">Ruth Thomas</t>
  </si>
  <si>
    <t xml:space="preserve">Noa Martinez-Molina</t>
  </si>
  <si>
    <t xml:space="preserve">Niamh Hastie</t>
  </si>
  <si>
    <t xml:space="preserve">Marney Rezin</t>
  </si>
  <si>
    <t xml:space="preserve">8</t>
  </si>
  <si>
    <t xml:space="preserve">Sophie Richards</t>
  </si>
  <si>
    <t xml:space="preserve">Lilly Morrison</t>
  </si>
  <si>
    <t xml:space="preserve">Eliza Dixon</t>
  </si>
  <si>
    <t xml:space="preserve">Anna Dailly</t>
  </si>
  <si>
    <t xml:space="preserve">Francesca Queen</t>
  </si>
  <si>
    <t xml:space="preserve">Elléra Macfarlane</t>
  </si>
  <si>
    <t xml:space="preserve">Orla Starkey</t>
  </si>
  <si>
    <t xml:space="preserve">Anna Gorrie</t>
  </si>
  <si>
    <t xml:space="preserve">Emilia Bicknell</t>
  </si>
  <si>
    <t xml:space="preserve">Skye McGregor</t>
  </si>
  <si>
    <t xml:space="preserve">Ailsa McColm</t>
  </si>
  <si>
    <t xml:space="preserve">aoife kelly</t>
  </si>
  <si>
    <t xml:space="preserve">Mia Burnett</t>
  </si>
  <si>
    <t xml:space="preserve">Akira Nagda</t>
  </si>
  <si>
    <t xml:space="preserve">Isla MacRae</t>
  </si>
  <si>
    <t xml:space="preserve">Imogen Holm</t>
  </si>
  <si>
    <t xml:space="preserve">Amber Lavin</t>
  </si>
  <si>
    <t xml:space="preserve">Flora Graham</t>
  </si>
  <si>
    <t xml:space="preserve">Freya Johnston</t>
  </si>
  <si>
    <t xml:space="preserve">Isla Jumelle</t>
  </si>
  <si>
    <t xml:space="preserve">Eliza Haddow</t>
  </si>
  <si>
    <t xml:space="preserve">Emie Whelan</t>
  </si>
  <si>
    <t xml:space="preserve">Isla Houston </t>
  </si>
  <si>
    <t xml:space="preserve">Katie Houston</t>
  </si>
  <si>
    <t xml:space="preserve">Emily Birnie</t>
  </si>
  <si>
    <t xml:space="preserve">Ella Sharples</t>
  </si>
  <si>
    <t xml:space="preserve">Annabel Lever</t>
  </si>
  <si>
    <t xml:space="preserve">9</t>
  </si>
  <si>
    <t xml:space="preserve">Phoebe Jones</t>
  </si>
  <si>
    <t xml:space="preserve">Blake Sharp</t>
  </si>
  <si>
    <t xml:space="preserve">Mara Lowe</t>
  </si>
  <si>
    <t xml:space="preserve">Sophie Skeen</t>
  </si>
  <si>
    <t xml:space="preserve">Nyla Aitken</t>
  </si>
  <si>
    <t xml:space="preserve">11</t>
  </si>
  <si>
    <t xml:space="preserve">Natalie Perry</t>
  </si>
  <si>
    <t xml:space="preserve">Maisie Brown</t>
  </si>
  <si>
    <t xml:space="preserve">Callie Craig</t>
  </si>
  <si>
    <t xml:space="preserve">Charlotte Greenshields</t>
  </si>
  <si>
    <t xml:space="preserve">Annie Whale</t>
  </si>
  <si>
    <t xml:space="preserve">Ella Hacket</t>
  </si>
  <si>
    <t xml:space="preserve">Nieve Robertson</t>
  </si>
  <si>
    <t xml:space="preserve">Annabelle Kennedy</t>
  </si>
  <si>
    <t xml:space="preserve">Ava King</t>
  </si>
  <si>
    <t xml:space="preserve">12</t>
  </si>
  <si>
    <t xml:space="preserve">Rachel Collings</t>
  </si>
  <si>
    <t xml:space="preserve">Abbie Scott-Telford</t>
  </si>
  <si>
    <t xml:space="preserve">Freya Walker</t>
  </si>
  <si>
    <t xml:space="preserve">Amber Smith</t>
  </si>
  <si>
    <t xml:space="preserve">Coco Czekalowska</t>
  </si>
  <si>
    <t xml:space="preserve">Molly Fraser</t>
  </si>
  <si>
    <t xml:space="preserve">Raegan Brooks</t>
  </si>
  <si>
    <t xml:space="preserve">Eve McAllister</t>
  </si>
  <si>
    <t xml:space="preserve">Lottie Robson</t>
  </si>
  <si>
    <t xml:space="preserve">Annie Sinclair </t>
  </si>
  <si>
    <t xml:space="preserve">Isla Hedges</t>
  </si>
  <si>
    <t xml:space="preserve">Arianna Bennet</t>
  </si>
  <si>
    <t xml:space="preserve">Erin Donaldson</t>
  </si>
  <si>
    <t xml:space="preserve">Isla Greig</t>
  </si>
  <si>
    <t xml:space="preserve">Naomi Ferguson </t>
  </si>
  <si>
    <t xml:space="preserve">Jasmine Nisbet </t>
  </si>
  <si>
    <t xml:space="preserve">Lila Robertson</t>
  </si>
  <si>
    <t xml:space="preserve">Mia Yeats</t>
  </si>
  <si>
    <t xml:space="preserve">Robyn Willox</t>
  </si>
  <si>
    <t xml:space="preserve">13</t>
  </si>
  <si>
    <t xml:space="preserve">PIppa Applegate</t>
  </si>
  <si>
    <t xml:space="preserve">Isobel Patterson</t>
  </si>
  <si>
    <t xml:space="preserve">Luciana Starkey</t>
  </si>
  <si>
    <t xml:space="preserve">Tibby Leitch</t>
  </si>
  <si>
    <t xml:space="preserve">Zoe Coull</t>
  </si>
  <si>
    <t xml:space="preserve">Anna McBirnie</t>
  </si>
  <si>
    <t xml:space="preserve">Robin Perez-Reid</t>
  </si>
  <si>
    <t xml:space="preserve">Eadie Dowse</t>
  </si>
  <si>
    <t xml:space="preserve">Caitlin Hunter</t>
  </si>
  <si>
    <t xml:space="preserve">Molly Maskell</t>
  </si>
  <si>
    <t xml:space="preserve">Ivy Salisbury</t>
  </si>
  <si>
    <t xml:space="preserve">Hannah Bogle</t>
  </si>
  <si>
    <t xml:space="preserve">14</t>
  </si>
  <si>
    <t xml:space="preserve">Natalia Mandula</t>
  </si>
  <si>
    <t xml:space="preserve">Rose Martin</t>
  </si>
  <si>
    <t xml:space="preserve">Rose Davidson</t>
  </si>
  <si>
    <t xml:space="preserve">Molly Trewartha</t>
  </si>
  <si>
    <t xml:space="preserve">Freya Ainslie</t>
  </si>
  <si>
    <t xml:space="preserve">Rowan Johnston</t>
  </si>
  <si>
    <t xml:space="preserve">Hannah Graham</t>
  </si>
  <si>
    <t xml:space="preserve">Hazel Insall</t>
  </si>
  <si>
    <t xml:space="preserve">Gabi Whyte</t>
  </si>
  <si>
    <t xml:space="preserve">Kezi Swift</t>
  </si>
  <si>
    <t xml:space="preserve">Sophie Cassie</t>
  </si>
  <si>
    <t xml:space="preserve">Ella Harrison</t>
  </si>
  <si>
    <t xml:space="preserve">Riley Harrison</t>
  </si>
  <si>
    <t xml:space="preserve">Beth Craigie</t>
  </si>
  <si>
    <t xml:space="preserve">Vivienne O'Brien</t>
  </si>
  <si>
    <t xml:space="preserve">15</t>
  </si>
  <si>
    <t xml:space="preserve">Joella Esson</t>
  </si>
  <si>
    <t xml:space="preserve">Corrie Irvine</t>
  </si>
  <si>
    <t xml:space="preserve">Orla Thomson</t>
  </si>
  <si>
    <t xml:space="preserve">Fearne Quinn</t>
  </si>
  <si>
    <t xml:space="preserve">16</t>
  </si>
  <si>
    <t xml:space="preserve">Willow Thom</t>
  </si>
  <si>
    <t xml:space="preserve">Laima Lowe</t>
  </si>
  <si>
    <t xml:space="preserve">17</t>
  </si>
  <si>
    <t xml:space="preserve">Eilidh Robson</t>
  </si>
  <si>
    <t xml:space="preserve">Emi Daunt</t>
  </si>
  <si>
    <t xml:space="preserve">Ailish de Luca-Ruane</t>
  </si>
  <si>
    <t xml:space="preserve">Anna Molyneux</t>
  </si>
  <si>
    <t xml:space="preserve">Catriona Scott (U17)</t>
  </si>
  <si>
    <t xml:space="preserve">Juno Neal (U17)</t>
  </si>
  <si>
    <t xml:space="preserve">Maisie Hunter</t>
  </si>
  <si>
    <t xml:space="preserve">Jessica Stewart</t>
  </si>
  <si>
    <t xml:space="preserve">Lucy Mochrie</t>
  </si>
  <si>
    <t xml:space="preserve">Rachel Fitzpatrick</t>
  </si>
  <si>
    <t xml:space="preserve">Emily Taylor</t>
  </si>
  <si>
    <t xml:space="preserve">Grace Ramsay</t>
  </si>
  <si>
    <t xml:space="preserve">Alana Robertson</t>
  </si>
  <si>
    <t xml:space="preserve">Hollie Steele (U17)</t>
  </si>
  <si>
    <t xml:space="preserve">Isla Kennedy (U17)</t>
  </si>
  <si>
    <t xml:space="preserve">Sophie Imlach (U17)</t>
  </si>
  <si>
    <t xml:space="preserve">Mirabelle Meade (U17)</t>
  </si>
  <si>
    <t xml:space="preserve">Maisey Meade (U17)</t>
  </si>
  <si>
    <t xml:space="preserve">18</t>
  </si>
  <si>
    <t xml:space="preserve">Lucy Steedman</t>
  </si>
  <si>
    <t xml:space="preserve">Isla Kinnaird</t>
  </si>
  <si>
    <t xml:space="preserve">Skye Robertson</t>
  </si>
  <si>
    <t xml:space="preserve">Megan Blair</t>
  </si>
  <si>
    <t xml:space="preserve">Isla Philp (U17)</t>
  </si>
  <si>
    <t xml:space="preserve">19</t>
  </si>
  <si>
    <t xml:space="preserve">Lara Crawford (U17)</t>
  </si>
  <si>
    <t xml:space="preserve">Airlie Oakley</t>
  </si>
  <si>
    <t xml:space="preserve">Evie Hodgson</t>
  </si>
  <si>
    <t xml:space="preserve">Breagha Hastie</t>
  </si>
  <si>
    <t xml:space="preserve">Gracie Conroy</t>
  </si>
  <si>
    <t xml:space="preserve">Juliette Kidd (U17)</t>
  </si>
  <si>
    <t xml:space="preserve">Katherine Mitchell (U17)</t>
  </si>
  <si>
    <t xml:space="preserve">Kate Riches</t>
  </si>
  <si>
    <t xml:space="preserve">Amber Cunningham (U17)</t>
  </si>
  <si>
    <t xml:space="preserve">Leah Buchan (U17)</t>
  </si>
  <si>
    <t xml:space="preserve">Aysa Kealy (U17)</t>
  </si>
  <si>
    <t xml:space="preserve">Aria Macfarlane</t>
  </si>
  <si>
    <t xml:space="preserve">20</t>
  </si>
  <si>
    <t xml:space="preserve">Frances Kirton</t>
  </si>
  <si>
    <t xml:space="preserve">Ruby McClay (U17)</t>
  </si>
  <si>
    <t xml:space="preserve">Lily Hardingham (U17)</t>
  </si>
  <si>
    <t xml:space="preserve">Amelie McKay</t>
  </si>
  <si>
    <t xml:space="preserve">Eilidh Dallas (U17)</t>
  </si>
  <si>
    <t xml:space="preserve">Emi Walker </t>
  </si>
  <si>
    <t xml:space="preserve">Simran Nagda</t>
  </si>
  <si>
    <t xml:space="preserve">Niamh McInnes</t>
  </si>
  <si>
    <t xml:space="preserve">Amelia Ferrario</t>
  </si>
  <si>
    <t xml:space="preserve">Ava Richardson (U17)</t>
  </si>
  <si>
    <t xml:space="preserve">Isabella Moran (U17)</t>
  </si>
  <si>
    <t xml:space="preserve">Kirsty Rankine (U17)</t>
  </si>
  <si>
    <t xml:space="preserve">Eilidh McGeoch</t>
  </si>
  <si>
    <t xml:space="preserve">Holly Craig</t>
  </si>
  <si>
    <t xml:space="preserve">21</t>
  </si>
  <si>
    <t xml:space="preserve">Mairi Gatherer (U17)</t>
  </si>
  <si>
    <t xml:space="preserve">Callie Logan</t>
  </si>
  <si>
    <t xml:space="preserve">Paige Coutts</t>
  </si>
  <si>
    <t xml:space="preserve">Eloise Simpson</t>
  </si>
  <si>
    <t xml:space="preserve">Cerys Wright (U17)</t>
  </si>
  <si>
    <t xml:space="preserve">Isla Madhra </t>
  </si>
  <si>
    <t xml:space="preserve">Rosa Gomez Candy</t>
  </si>
  <si>
    <t xml:space="preserve">22</t>
  </si>
  <si>
    <t xml:space="preserve">Darcy Esson</t>
  </si>
  <si>
    <t xml:space="preserve">Kathy Dornan</t>
  </si>
  <si>
    <t xml:space="preserve">Lucy Gibb (U17)</t>
  </si>
  <si>
    <t xml:space="preserve">Kate Douglas</t>
  </si>
  <si>
    <t xml:space="preserve">23</t>
  </si>
  <si>
    <t xml:space="preserve">Lucy Gall</t>
  </si>
  <si>
    <t xml:space="preserve">24</t>
  </si>
  <si>
    <t xml:space="preserve">Emily Fairfull (U17)</t>
  </si>
  <si>
    <t xml:space="preserve">Kirsty Walker</t>
  </si>
  <si>
    <t xml:space="preserve">Hannah Cox</t>
  </si>
  <si>
    <t xml:space="preserve">Lucy Naga</t>
  </si>
  <si>
    <t xml:space="preserve">Abby Thomson</t>
  </si>
  <si>
    <t xml:space="preserve">20J</t>
  </si>
  <si>
    <t xml:space="preserve">Janet Dunbar</t>
  </si>
  <si>
    <t xml:space="preserve">11J</t>
  </si>
  <si>
    <t xml:space="preserve">Frances McNab</t>
  </si>
  <si>
    <t xml:space="preserve">Hazel MacCormick</t>
  </si>
  <si>
    <t xml:space="preserve">31J</t>
  </si>
  <si>
    <t xml:space="preserve">Sheenagh MacLullich</t>
  </si>
  <si>
    <t xml:space="preserve">6J</t>
  </si>
  <si>
    <t xml:space="preserve">Karen Dobbie</t>
  </si>
  <si>
    <t xml:space="preserve">Martha Keith-Barnett</t>
  </si>
  <si>
    <t xml:space="preserve">Isobel Joiner</t>
  </si>
  <si>
    <t xml:space="preserve">Emma Laverie</t>
  </si>
  <si>
    <t xml:space="preserve">Hannah Waugh</t>
  </si>
  <si>
    <t xml:space="preserve">8J</t>
  </si>
  <si>
    <t xml:space="preserve">Rebecca Whyte</t>
  </si>
  <si>
    <t xml:space="preserve">Heather White</t>
  </si>
  <si>
    <t xml:space="preserve">50J</t>
  </si>
  <si>
    <t xml:space="preserve">Anne Duncan</t>
  </si>
  <si>
    <t xml:space="preserve">12V</t>
  </si>
  <si>
    <t xml:space="preserve">Marietta van der Linden</t>
  </si>
  <si>
    <t xml:space="preserve">Julia Drewer</t>
  </si>
  <si>
    <t xml:space="preserve">Elaine Davies</t>
  </si>
  <si>
    <t xml:space="preserve">Shona Adam</t>
  </si>
  <si>
    <t xml:space="preserve">Fabienne Thompson</t>
  </si>
  <si>
    <t xml:space="preserve">Rhona Younger</t>
  </si>
  <si>
    <t xml:space="preserve">Eileen Cooper</t>
  </si>
  <si>
    <t xml:space="preserve">Lynn Gatherer</t>
  </si>
  <si>
    <t xml:space="preserve">8V</t>
  </si>
  <si>
    <t xml:space="preserve">Gillian McGuire</t>
  </si>
  <si>
    <t xml:space="preserve">45V</t>
  </si>
  <si>
    <t xml:space="preserve">Joan Wilson</t>
  </si>
  <si>
    <t xml:space="preserve">23V</t>
  </si>
  <si>
    <t xml:space="preserve">Agnieszka Mroczkowska</t>
  </si>
  <si>
    <t xml:space="preserve">Emma Thomson</t>
  </si>
  <si>
    <t xml:space="preserve">Lesley Redley</t>
  </si>
  <si>
    <t xml:space="preserve">Kirsty Gray</t>
  </si>
  <si>
    <t xml:space="preserve">1V</t>
  </si>
  <si>
    <t xml:space="preserve">Jude Thomson</t>
  </si>
  <si>
    <t xml:space="preserve">Caitlin Robertson</t>
  </si>
  <si>
    <t xml:space="preserve">Lindsay Anne</t>
  </si>
  <si>
    <t xml:space="preserve">Dawn Watson</t>
  </si>
  <si>
    <t xml:space="preserve">32V</t>
  </si>
  <si>
    <t xml:space="preserve">Kirsten Paul</t>
  </si>
  <si>
    <t xml:space="preserve">Caroline Fraser</t>
  </si>
  <si>
    <t xml:space="preserve">30J</t>
  </si>
  <si>
    <t xml:space="preserve">Liz  Bondi</t>
  </si>
  <si>
    <t xml:space="preserve">Emma Purdie</t>
  </si>
  <si>
    <t xml:space="preserve">13J</t>
  </si>
  <si>
    <t xml:space="preserve">Hania Czebreszuk</t>
  </si>
  <si>
    <t xml:space="preserve">25</t>
  </si>
  <si>
    <t xml:space="preserve">Emma Jenkins</t>
  </si>
  <si>
    <t xml:space="preserve">27V</t>
  </si>
  <si>
    <t xml:space="preserve">Jane Jones </t>
  </si>
  <si>
    <t xml:space="preserve">Karyn Stewart </t>
  </si>
  <si>
    <t xml:space="preserve">40J</t>
  </si>
  <si>
    <t xml:space="preserve">Sarah Ross </t>
  </si>
  <si>
    <t xml:space="preserve">Diane Stewart </t>
  </si>
  <si>
    <t xml:space="preserve">Melanie Sinclair </t>
  </si>
  <si>
    <t xml:space="preserve">47V</t>
  </si>
  <si>
    <t xml:space="preserve">Morna Flemming </t>
  </si>
  <si>
    <t xml:space="preserve">Nellie Luxford</t>
  </si>
  <si>
    <t xml:space="preserve">Eliza Konig</t>
  </si>
  <si>
    <t xml:space="preserve">24J</t>
  </si>
  <si>
    <t xml:space="preserve">Rhona van Rensberg</t>
  </si>
  <si>
    <t xml:space="preserve">Christine Wilson</t>
  </si>
  <si>
    <t xml:space="preserve">Margaret Martin</t>
  </si>
  <si>
    <t xml:space="preserve">26</t>
  </si>
  <si>
    <t xml:space="preserve">Innes Bracegirdle</t>
  </si>
  <si>
    <t xml:space="preserve">Isabella Ogg</t>
  </si>
  <si>
    <t xml:space="preserve">20V</t>
  </si>
  <si>
    <t xml:space="preserve">Lucie Gibson</t>
  </si>
  <si>
    <t xml:space="preserve">Charlotte Horne</t>
  </si>
  <si>
    <t xml:space="preserve">Eilidh McCallum</t>
  </si>
  <si>
    <t xml:space="preserve">Chloe Davies</t>
  </si>
  <si>
    <t xml:space="preserve">Monica Anderson</t>
  </si>
  <si>
    <t xml:space="preserve">Janet Murray</t>
  </si>
  <si>
    <t xml:space="preserve">Claire Gordon</t>
  </si>
  <si>
    <t xml:space="preserve">Morag McCelland</t>
  </si>
  <si>
    <t xml:space="preserve">Megan Mowbray</t>
  </si>
  <si>
    <t xml:space="preserve">Poppy Lunn</t>
  </si>
  <si>
    <t xml:space="preserve">Jessica Smith</t>
  </si>
  <si>
    <t xml:space="preserve">2V</t>
  </si>
  <si>
    <t xml:space="preserve">Lisa Dalgliesh</t>
  </si>
  <si>
    <t xml:space="preserve">Kate Darlow</t>
  </si>
  <si>
    <t xml:space="preserve">32J</t>
  </si>
  <si>
    <t xml:space="preserve">Morag Millar</t>
  </si>
  <si>
    <t xml:space="preserve">27</t>
  </si>
  <si>
    <t xml:space="preserve">Grace Whelan </t>
  </si>
  <si>
    <t xml:space="preserve">18V</t>
  </si>
  <si>
    <t xml:space="preserve">Ellen Whyte</t>
  </si>
  <si>
    <t xml:space="preserve">Amy Gough </t>
  </si>
  <si>
    <t xml:space="preserve">Liz Robertson </t>
  </si>
  <si>
    <t xml:space="preserve">28V</t>
  </si>
  <si>
    <t xml:space="preserve">Margarita Radeva</t>
  </si>
  <si>
    <t xml:space="preserve">Natsai Nyabadza</t>
  </si>
  <si>
    <t xml:space="preserve">Skye Marshall</t>
  </si>
  <si>
    <t xml:space="preserve">Kirsty McBirnie</t>
  </si>
  <si>
    <t xml:space="preserve">Toni Clarke</t>
  </si>
  <si>
    <t xml:space="preserve">Seona Burnett</t>
  </si>
  <si>
    <t xml:space="preserve">24V</t>
  </si>
  <si>
    <t xml:space="preserve">Jemma Murray</t>
  </si>
  <si>
    <t xml:space="preserve">Heidi Ross</t>
  </si>
  <si>
    <t xml:space="preserve">Natalie Stewart</t>
  </si>
  <si>
    <t xml:space="preserve">28</t>
  </si>
  <si>
    <t xml:space="preserve">Mairi Littleson</t>
  </si>
  <si>
    <t xml:space="preserve">3V</t>
  </si>
  <si>
    <t xml:space="preserve">Laura Ogilvie</t>
  </si>
  <si>
    <t xml:space="preserve">Alison McNeilly</t>
  </si>
  <si>
    <t xml:space="preserve">Fiona Callaghan</t>
  </si>
  <si>
    <r>
      <rPr>
        <sz val="12"/>
        <color theme="1"/>
        <rFont val="Times New Roman"/>
        <family val="2"/>
        <charset val="1"/>
      </rPr>
      <t xml:space="preserve">F</t>
    </r>
    <r>
      <rPr>
        <sz val="11"/>
        <color theme="1"/>
        <rFont val="Calibri"/>
        <family val="2"/>
        <charset val="1"/>
      </rPr>
      <t xml:space="preserve">íona Canavan</t>
    </r>
  </si>
  <si>
    <t xml:space="preserve">India Arikan</t>
  </si>
  <si>
    <t xml:space="preserve">Louise Menzies</t>
  </si>
  <si>
    <t xml:space="preserve">Alison Gelly</t>
  </si>
  <si>
    <t xml:space="preserve">25V</t>
  </si>
  <si>
    <t xml:space="preserve">Hanna McInally</t>
  </si>
  <si>
    <t xml:space="preserve">Wiktoria Kret</t>
  </si>
  <si>
    <t xml:space="preserve">13V</t>
  </si>
  <si>
    <t xml:space="preserve">Jenny Dallas</t>
  </si>
  <si>
    <t xml:space="preserve">Ali Cunningham </t>
  </si>
  <si>
    <t xml:space="preserve">29</t>
  </si>
  <si>
    <t xml:space="preserve">Gill Dowse</t>
  </si>
  <si>
    <t xml:space="preserve">Monica Warren</t>
  </si>
  <si>
    <t xml:space="preserve">Hazel Dean</t>
  </si>
  <si>
    <t xml:space="preserve">Lauren sadowski </t>
  </si>
  <si>
    <t xml:space="preserve">Kerri Hutchison </t>
  </si>
  <si>
    <t xml:space="preserve">Jen Ure</t>
  </si>
  <si>
    <t xml:space="preserve">Jenny MacLean</t>
  </si>
  <si>
    <t xml:space="preserve">11V</t>
  </si>
  <si>
    <t xml:space="preserve">Christine Mulholland</t>
  </si>
  <si>
    <t xml:space="preserve">Sarah Little</t>
  </si>
  <si>
    <t xml:space="preserve">30</t>
  </si>
  <si>
    <t xml:space="preserve">Victoria Munday</t>
  </si>
  <si>
    <t xml:space="preserve">6V</t>
  </si>
  <si>
    <t xml:space="preserve">Kathryn Holm</t>
  </si>
  <si>
    <t xml:space="preserve">Claire Mackenzie</t>
  </si>
  <si>
    <t xml:space="preserve">Charlotte Briggs</t>
  </si>
  <si>
    <t xml:space="preserve">Joy Gudgin</t>
  </si>
  <si>
    <t xml:space="preserve">Isobel Burnett</t>
  </si>
  <si>
    <t xml:space="preserve">Karen Forsyth</t>
  </si>
  <si>
    <t xml:space="preserve">Shelby Lynch</t>
  </si>
  <si>
    <t xml:space="preserve">43V</t>
  </si>
  <si>
    <t xml:space="preserve">Eilidh Hearn</t>
  </si>
  <si>
    <t xml:space="preserve">Heather Cassie</t>
  </si>
  <si>
    <t xml:space="preserve">31</t>
  </si>
  <si>
    <t xml:space="preserve">Alice Mourao</t>
  </si>
  <si>
    <t xml:space="preserve">Kirsten Maxwell</t>
  </si>
  <si>
    <t xml:space="preserve">Emily Crusher</t>
  </si>
  <si>
    <t xml:space="preserve">Megan Smith</t>
  </si>
  <si>
    <t xml:space="preserve">30V</t>
  </si>
  <si>
    <t xml:space="preserve">Ann Ewing</t>
  </si>
  <si>
    <t xml:space="preserve">Colette Revadillo</t>
  </si>
  <si>
    <t xml:space="preserve">Rachel Butcher</t>
  </si>
  <si>
    <t xml:space="preserve">Claire Houston</t>
  </si>
  <si>
    <t xml:space="preserve">32</t>
  </si>
  <si>
    <t xml:space="preserve">Bethan Kitchin</t>
  </si>
  <si>
    <t xml:space="preserve">Rachel Fagan</t>
  </si>
  <si>
    <t xml:space="preserve">Chloe Esson</t>
  </si>
  <si>
    <t xml:space="preserve">26V</t>
  </si>
  <si>
    <t xml:space="preserve">Kate Kitchin</t>
  </si>
  <si>
    <t xml:space="preserve">Alison Binns </t>
  </si>
  <si>
    <t xml:space="preserve">33</t>
  </si>
  <si>
    <t xml:space="preserve">Heather Darling</t>
  </si>
  <si>
    <t xml:space="preserve">34</t>
  </si>
  <si>
    <t xml:space="preserve">Claire Jellema</t>
  </si>
  <si>
    <t xml:space="preserve">Kirsty Roden</t>
  </si>
  <si>
    <t xml:space="preserve">7V</t>
  </si>
  <si>
    <t xml:space="preserve">Kat Brack </t>
  </si>
  <si>
    <t xml:space="preserve">35</t>
  </si>
  <si>
    <t xml:space="preserve">Julie Menzies</t>
  </si>
  <si>
    <t xml:space="preserve">Clare Graham</t>
  </si>
  <si>
    <t xml:space="preserve">Caroline Jones</t>
  </si>
  <si>
    <t xml:space="preserve">36</t>
  </si>
  <si>
    <t xml:space="preserve">Pauline McAdam</t>
  </si>
  <si>
    <t xml:space="preserve">38</t>
  </si>
  <si>
    <t xml:space="preserve">Anna Calder</t>
  </si>
  <si>
    <t xml:space="preserve">Katie Higgins</t>
  </si>
  <si>
    <t xml:space="preserve">Joshuua Brinkman</t>
  </si>
  <si>
    <t xml:space="preserve">James Mossop</t>
  </si>
  <si>
    <t xml:space="preserve">Hudson Brown</t>
  </si>
  <si>
    <t xml:space="preserve">Lachlan Battistini</t>
  </si>
  <si>
    <t xml:space="preserve">Senan O'Hara-Kelly</t>
  </si>
  <si>
    <t xml:space="preserve">Tommy Nemec</t>
  </si>
  <si>
    <t xml:space="preserve">Thomas Beckford</t>
  </si>
  <si>
    <t xml:space="preserve">Rory Macpherson</t>
  </si>
  <si>
    <t xml:space="preserve">Ross Leighton</t>
  </si>
  <si>
    <t xml:space="preserve">Hunter Stewart</t>
  </si>
  <si>
    <t xml:space="preserve">Connor Davidson</t>
  </si>
  <si>
    <t xml:space="preserve">Arran Bowers</t>
  </si>
  <si>
    <t xml:space="preserve">Brodie Steedman</t>
  </si>
  <si>
    <t xml:space="preserve">Angus Gordon</t>
  </si>
  <si>
    <t xml:space="preserve">Campbell Nairn</t>
  </si>
  <si>
    <t xml:space="preserve">Conal Rooney</t>
  </si>
  <si>
    <t xml:space="preserve">Ruaraidh Harvie</t>
  </si>
  <si>
    <t xml:space="preserve">Max Alexander</t>
  </si>
  <si>
    <t xml:space="preserve">Angus Purdie</t>
  </si>
  <si>
    <t xml:space="preserve">Struan Sutherland</t>
  </si>
  <si>
    <t xml:space="preserve">Edwin Christe</t>
  </si>
  <si>
    <t xml:space="preserve">Charlie Stevenson</t>
  </si>
  <si>
    <t xml:space="preserve">Aaron McConnell</t>
  </si>
  <si>
    <t xml:space="preserve">Alex Gilmartin</t>
  </si>
  <si>
    <t xml:space="preserve">Cole Gilmartin</t>
  </si>
  <si>
    <t xml:space="preserve">Kasper Robertson</t>
  </si>
  <si>
    <t xml:space="preserve">Max Chanchikov</t>
  </si>
  <si>
    <t xml:space="preserve">Harris Robertson</t>
  </si>
  <si>
    <t xml:space="preserve">Thomas Knowlton</t>
  </si>
  <si>
    <t xml:space="preserve">James Slater</t>
  </si>
  <si>
    <t xml:space="preserve">Nico Maciocia</t>
  </si>
  <si>
    <t xml:space="preserve">Max Jellema</t>
  </si>
  <si>
    <t xml:space="preserve">Jack Downie</t>
  </si>
  <si>
    <t xml:space="preserve">Ruaridh Gilliland</t>
  </si>
  <si>
    <t xml:space="preserve">Archie Myant</t>
  </si>
  <si>
    <t xml:space="preserve">Sonny McKerrow</t>
  </si>
  <si>
    <t xml:space="preserve">Flynn Kirton</t>
  </si>
  <si>
    <t xml:space="preserve">Angus McClelland</t>
  </si>
  <si>
    <t xml:space="preserve">Ludo Beattie</t>
  </si>
  <si>
    <t xml:space="preserve">Quinn McInally</t>
  </si>
  <si>
    <t xml:space="preserve">Finlay McInally</t>
  </si>
  <si>
    <t xml:space="preserve">Harris Warren</t>
  </si>
  <si>
    <t xml:space="preserve">Ruaridh Yates</t>
  </si>
  <si>
    <t xml:space="preserve">Zachary White</t>
  </si>
  <si>
    <t xml:space="preserve">Archie Gough</t>
  </si>
  <si>
    <t xml:space="preserve">Nate Patterson</t>
  </si>
  <si>
    <t xml:space="preserve">Finlay Watts</t>
  </si>
  <si>
    <t xml:space="preserve">Alex Archer</t>
  </si>
  <si>
    <t xml:space="preserve">James Ferrario</t>
  </si>
  <si>
    <t xml:space="preserve">Lewis Bogle</t>
  </si>
  <si>
    <t xml:space="preserve">Ben McGeoch</t>
  </si>
  <si>
    <t xml:space="preserve">Elliot Baxter</t>
  </si>
  <si>
    <t xml:space="preserve">Noah Wilson</t>
  </si>
  <si>
    <t xml:space="preserve">Jack Hastie</t>
  </si>
  <si>
    <t xml:space="preserve">Andrew Brunton</t>
  </si>
  <si>
    <t xml:space="preserve">Thorfi Timoney</t>
  </si>
  <si>
    <t xml:space="preserve">Christopher Cooper</t>
  </si>
  <si>
    <t xml:space="preserve">Joseph O'Brien</t>
  </si>
  <si>
    <t xml:space="preserve">Oran Breen</t>
  </si>
  <si>
    <t xml:space="preserve">Finlay MacDonald</t>
  </si>
  <si>
    <t xml:space="preserve">Gari Anderson</t>
  </si>
  <si>
    <t xml:space="preserve">Nathan Glass</t>
  </si>
  <si>
    <t xml:space="preserve">Innes Milne</t>
  </si>
  <si>
    <t xml:space="preserve">Hamish Thom</t>
  </si>
  <si>
    <t xml:space="preserve">Cathal Rowan</t>
  </si>
  <si>
    <t xml:space="preserve">Sam Rainey</t>
  </si>
  <si>
    <t xml:space="preserve">Hamish Burnett</t>
  </si>
  <si>
    <t xml:space="preserve">Cameron Maiden</t>
  </si>
  <si>
    <t xml:space="preserve">Brodie Adams </t>
  </si>
  <si>
    <t xml:space="preserve">Olly Gibbons </t>
  </si>
  <si>
    <t xml:space="preserve">Ben Connelly</t>
  </si>
  <si>
    <t xml:space="preserve">Theo Pegg</t>
  </si>
  <si>
    <t xml:space="preserve">Min </t>
  </si>
  <si>
    <t xml:space="preserve">10</t>
  </si>
  <si>
    <t xml:space="preserve">Victor Gil-Garcia</t>
  </si>
  <si>
    <t xml:space="preserve">Arlo Wignall</t>
  </si>
  <si>
    <t xml:space="preserve">Ruaridh Ranyard </t>
  </si>
  <si>
    <t xml:space="preserve">Archie Crawley</t>
  </si>
  <si>
    <t xml:space="preserve">Marko Masic</t>
  </si>
  <si>
    <t xml:space="preserve">Angus Phillimore </t>
  </si>
  <si>
    <t xml:space="preserve">Callan Michie</t>
  </si>
  <si>
    <t xml:space="preserve">Euan Ramsay</t>
  </si>
  <si>
    <t xml:space="preserve">Lawson Bowie </t>
  </si>
  <si>
    <t xml:space="preserve">Ruaridh Drummond</t>
  </si>
  <si>
    <t xml:space="preserve">Ellis Bowers</t>
  </si>
  <si>
    <t xml:space="preserve">Evan Fenner</t>
  </si>
  <si>
    <t xml:space="preserve">Daniel Manson</t>
  </si>
  <si>
    <t xml:space="preserve">Thomas Davies</t>
  </si>
  <si>
    <t xml:space="preserve">Gene Gellatly</t>
  </si>
  <si>
    <t xml:space="preserve">Eddie Niven</t>
  </si>
  <si>
    <t xml:space="preserve">Felix Watters</t>
  </si>
  <si>
    <t xml:space="preserve">Hugo Koch</t>
  </si>
  <si>
    <t xml:space="preserve">Lewis Sharp</t>
  </si>
  <si>
    <t xml:space="preserve">Austin Purdie</t>
  </si>
  <si>
    <t xml:space="preserve">James Conroy</t>
  </si>
  <si>
    <t xml:space="preserve">Magnus Di Rollo</t>
  </si>
  <si>
    <t xml:space="preserve">Jack Harley</t>
  </si>
  <si>
    <t xml:space="preserve">Hugh Thomas</t>
  </si>
  <si>
    <t xml:space="preserve">Fynlay McVey</t>
  </si>
  <si>
    <t xml:space="preserve">Stuart Knowles</t>
  </si>
  <si>
    <t xml:space="preserve">Stanley McKerrow</t>
  </si>
  <si>
    <t xml:space="preserve">Finlay McGuigan</t>
  </si>
  <si>
    <t xml:space="preserve">Ethan McLeod</t>
  </si>
  <si>
    <t xml:space="preserve">Harris Turnbull</t>
  </si>
  <si>
    <t xml:space="preserve">Jaxon Boyle</t>
  </si>
  <si>
    <t xml:space="preserve">Benjamin Warren</t>
  </si>
  <si>
    <t xml:space="preserve">Harry Gough</t>
  </si>
  <si>
    <t xml:space="preserve">Alex Martin</t>
  </si>
  <si>
    <t xml:space="preserve">Cameron Duncan</t>
  </si>
  <si>
    <t xml:space="preserve">Isaac Hastie</t>
  </si>
  <si>
    <t xml:space="preserve">Cullen Baxter</t>
  </si>
  <si>
    <t xml:space="preserve">Alex Hilton</t>
  </si>
  <si>
    <t xml:space="preserve">Callum Cassie</t>
  </si>
  <si>
    <t xml:space="preserve">Reuben Parsons</t>
  </si>
  <si>
    <t xml:space="preserve">Rory Strickland</t>
  </si>
  <si>
    <t xml:space="preserve">Cameron Falconer</t>
  </si>
  <si>
    <t xml:space="preserve">Magnus Timoney</t>
  </si>
  <si>
    <t xml:space="preserve">Aidan Gowans</t>
  </si>
  <si>
    <t xml:space="preserve">Ethan Johnstone</t>
  </si>
  <si>
    <t xml:space="preserve">Gregor Wright</t>
  </si>
  <si>
    <t xml:space="preserve">Moray Milne</t>
  </si>
  <si>
    <t xml:space="preserve">Harry Lever</t>
  </si>
  <si>
    <t xml:space="preserve">Alfie Whyte</t>
  </si>
  <si>
    <t xml:space="preserve">Cole Gray</t>
  </si>
  <si>
    <t xml:space="preserve">Cameron Trueman</t>
  </si>
  <si>
    <t xml:space="preserve">Fergus McKenzie</t>
  </si>
  <si>
    <t xml:space="preserve">Logan Adams</t>
  </si>
  <si>
    <t xml:space="preserve">Conor McNab</t>
  </si>
  <si>
    <t xml:space="preserve">Toby Comer</t>
  </si>
  <si>
    <t xml:space="preserve">Murray Kirkhope</t>
  </si>
  <si>
    <t xml:space="preserve">Isaac Wells</t>
  </si>
  <si>
    <t xml:space="preserve">Finlay Knamiller</t>
  </si>
  <si>
    <t xml:space="preserve">Alfie Walker</t>
  </si>
  <si>
    <t xml:space="preserve">Alex Hendry</t>
  </si>
  <si>
    <t xml:space="preserve">Cullen Bowie</t>
  </si>
  <si>
    <t xml:space="preserve">Harry Chalmers</t>
  </si>
  <si>
    <t xml:space="preserve">Liam Miller</t>
  </si>
  <si>
    <t xml:space="preserve">Dylan Gillespie</t>
  </si>
  <si>
    <t xml:space="preserve">Ben Upfold</t>
  </si>
  <si>
    <t xml:space="preserve">Adam Kinghorn</t>
  </si>
  <si>
    <t xml:space="preserve">Thomas Mitchell</t>
  </si>
  <si>
    <t xml:space="preserve">Hamish Gillies</t>
  </si>
  <si>
    <t xml:space="preserve">Jude Elliot</t>
  </si>
  <si>
    <t xml:space="preserve">Finlay Sharp</t>
  </si>
  <si>
    <t xml:space="preserve">James Noake</t>
  </si>
  <si>
    <t xml:space="preserve">Thomas Arnott</t>
  </si>
  <si>
    <t xml:space="preserve">Euan Knowlton</t>
  </si>
  <si>
    <t xml:space="preserve">Rory Beattie</t>
  </si>
  <si>
    <t xml:space="preserve">Yuen Shan Lam</t>
  </si>
  <si>
    <t xml:space="preserve">Andrew Watson</t>
  </si>
  <si>
    <t xml:space="preserve">Austin Denny</t>
  </si>
  <si>
    <t xml:space="preserve">Seb Jellema</t>
  </si>
  <si>
    <t xml:space="preserve">Fred Currie</t>
  </si>
  <si>
    <t xml:space="preserve">Harry Howl</t>
  </si>
  <si>
    <t xml:space="preserve">Joe Dowse</t>
  </si>
  <si>
    <t xml:space="preserve">Euan Emery</t>
  </si>
  <si>
    <t xml:space="preserve">Angus McCarthy</t>
  </si>
  <si>
    <t xml:space="preserve">Cameron Tunmore</t>
  </si>
  <si>
    <t xml:space="preserve">Lewis Riddell</t>
  </si>
  <si>
    <t xml:space="preserve">McLaren Welsh</t>
  </si>
  <si>
    <t xml:space="preserve">Tom Hilton</t>
  </si>
  <si>
    <t xml:space="preserve">Ruairidh Hood</t>
  </si>
  <si>
    <t xml:space="preserve">Freddie Parsons</t>
  </si>
  <si>
    <t xml:space="preserve">Anton Luthin-Devine</t>
  </si>
  <si>
    <t xml:space="preserve">Fraser Shaw</t>
  </si>
  <si>
    <t xml:space="preserve">Francis Ovanni Finnegan</t>
  </si>
  <si>
    <t xml:space="preserve">Lukas Sonnenville</t>
  </si>
  <si>
    <t xml:space="preserve">Josh Daunt</t>
  </si>
  <si>
    <t xml:space="preserve">Reuben Lees</t>
  </si>
  <si>
    <t xml:space="preserve">Rory Bryce</t>
  </si>
  <si>
    <t xml:space="preserve">Danny Fletcher</t>
  </si>
  <si>
    <t xml:space="preserve">Rory Marsden</t>
  </si>
  <si>
    <t xml:space="preserve">Blair Blackwood</t>
  </si>
  <si>
    <t xml:space="preserve">Callum Vargesson</t>
  </si>
  <si>
    <t xml:space="preserve">Sam Brooks</t>
  </si>
  <si>
    <t xml:space="preserve">Euan Murphy</t>
  </si>
  <si>
    <t xml:space="preserve">Harrison MacMillan</t>
  </si>
  <si>
    <t xml:space="preserve">Luke Sedman</t>
  </si>
  <si>
    <t xml:space="preserve">Cahal McAtarsney</t>
  </si>
  <si>
    <t xml:space="preserve">Alistair Sproul</t>
  </si>
  <si>
    <t xml:space="preserve">Sam Johnston</t>
  </si>
  <si>
    <t xml:space="preserve">Jacob Marshall</t>
  </si>
  <si>
    <t xml:space="preserve">Seb Darlow</t>
  </si>
  <si>
    <t xml:space="preserve">Oliver Hastie</t>
  </si>
  <si>
    <t xml:space="preserve">Gregor Adamson</t>
  </si>
  <si>
    <t xml:space="preserve">Archie Dalgliesh</t>
  </si>
  <si>
    <t xml:space="preserve">Charlie Dalgliesh</t>
  </si>
  <si>
    <t xml:space="preserve">Finlay Glass</t>
  </si>
  <si>
    <t xml:space="preserve">Struan Milne</t>
  </si>
  <si>
    <t xml:space="preserve">Owen Sawyer</t>
  </si>
  <si>
    <t xml:space="preserve">Leo Grilli</t>
  </si>
  <si>
    <t xml:space="preserve">Gary Constable</t>
  </si>
  <si>
    <t xml:space="preserve">Dylan Daunt</t>
  </si>
  <si>
    <t xml:space="preserve">Dima Graham</t>
  </si>
  <si>
    <t xml:space="preserve">Rob McNab</t>
  </si>
  <si>
    <t xml:space="preserve">Abhinav Naga</t>
  </si>
  <si>
    <t xml:space="preserve">Angus Wardlaw</t>
  </si>
  <si>
    <t xml:space="preserve">Shane Donnellan</t>
  </si>
  <si>
    <t xml:space="preserve">Fergus Ingledew</t>
  </si>
  <si>
    <t xml:space="preserve">Terry Roberts</t>
  </si>
  <si>
    <t xml:space="preserve">18J</t>
  </si>
  <si>
    <t xml:space="preserve">John Hancock</t>
  </si>
  <si>
    <t xml:space="preserve">Steve Bedwell</t>
  </si>
  <si>
    <t xml:space="preserve">Tom Raven</t>
  </si>
  <si>
    <t xml:space="preserve">Phil Lees</t>
  </si>
  <si>
    <t xml:space="preserve">Peter Dyer</t>
  </si>
  <si>
    <t xml:space="preserve">Dani Rivera</t>
  </si>
  <si>
    <t xml:space="preserve">Martin Ferguson</t>
  </si>
  <si>
    <t xml:space="preserve">Nathan Mackin</t>
  </si>
  <si>
    <t xml:space="preserve">Gavin Phillip</t>
  </si>
  <si>
    <t xml:space="preserve">Dave Clements</t>
  </si>
  <si>
    <t xml:space="preserve">Chris Creegan</t>
  </si>
  <si>
    <t xml:space="preserve">Steve Watterson</t>
  </si>
  <si>
    <t xml:space="preserve">David Steele</t>
  </si>
  <si>
    <t xml:space="preserve">Eric Stevenson</t>
  </si>
  <si>
    <t xml:space="preserve">19V</t>
  </si>
  <si>
    <t xml:space="preserve">Craig Dalrymple</t>
  </si>
  <si>
    <t xml:space="preserve">David Knight</t>
  </si>
  <si>
    <t xml:space="preserve">Graham Parker</t>
  </si>
  <si>
    <t xml:space="preserve">Mark Crawford</t>
  </si>
  <si>
    <t xml:space="preserve">Ronan McDonnell</t>
  </si>
  <si>
    <t xml:space="preserve">Mike Dales</t>
  </si>
  <si>
    <t xml:space="preserve">Moray Pryde</t>
  </si>
  <si>
    <t xml:space="preserve">Mark Ritchie</t>
  </si>
  <si>
    <t xml:space="preserve">Euan Rennie</t>
  </si>
  <si>
    <t xml:space="preserve">Max Gilgour</t>
  </si>
  <si>
    <t xml:space="preserve">Colin Partridge</t>
  </si>
  <si>
    <t xml:space="preserve">Sean Calder</t>
  </si>
  <si>
    <t xml:space="preserve">Andrew Corrigan</t>
  </si>
  <si>
    <t xml:space="preserve">Sandy Orr</t>
  </si>
  <si>
    <t xml:space="preserve">Jonny Thomson</t>
  </si>
  <si>
    <t xml:space="preserve">George Gilhooley</t>
  </si>
  <si>
    <t xml:space="preserve">David Gray</t>
  </si>
  <si>
    <t xml:space="preserve">Alastair Murray</t>
  </si>
  <si>
    <t xml:space="preserve">Harry Mulholland</t>
  </si>
  <si>
    <t xml:space="preserve">Omar Patel</t>
  </si>
  <si>
    <t xml:space="preserve">Alex Keay</t>
  </si>
  <si>
    <t xml:space="preserve">John Robertson</t>
  </si>
  <si>
    <t xml:space="preserve">Russell Rennie</t>
  </si>
  <si>
    <t xml:space="preserve">Kevin Godfrey</t>
  </si>
  <si>
    <t xml:space="preserve">Fraser Ballantine</t>
  </si>
  <si>
    <t xml:space="preserve">Mick McKeon</t>
  </si>
  <si>
    <t xml:space="preserve">31V</t>
  </si>
  <si>
    <t xml:space="preserve">Stuart Marsden</t>
  </si>
  <si>
    <t xml:space="preserve">Alastair Walker</t>
  </si>
  <si>
    <t xml:space="preserve">Harris Callander</t>
  </si>
  <si>
    <t xml:space="preserve">Michael Kilbride</t>
  </si>
  <si>
    <t xml:space="preserve">Sean Walker </t>
  </si>
  <si>
    <t xml:space="preserve">James Squires </t>
  </si>
  <si>
    <t xml:space="preserve">Alastair Heggie</t>
  </si>
  <si>
    <t xml:space="preserve">Ewan Heeles</t>
  </si>
  <si>
    <t xml:space="preserve">Ken Cook</t>
  </si>
  <si>
    <t xml:space="preserve">Simon Rice</t>
  </si>
  <si>
    <t xml:space="preserve">Logan Rees</t>
  </si>
  <si>
    <t xml:space="preserve">1J</t>
  </si>
  <si>
    <t xml:space="preserve">Lewis Rodgers</t>
  </si>
  <si>
    <t xml:space="preserve">Robert Sparks</t>
  </si>
  <si>
    <t xml:space="preserve">Thomas Robertson</t>
  </si>
  <si>
    <t xml:space="preserve">Michael Sanderson</t>
  </si>
  <si>
    <t xml:space="preserve">Ruan van Rensberg</t>
  </si>
  <si>
    <t xml:space="preserve">Alistair Gudgin</t>
  </si>
  <si>
    <t xml:space="preserve">Jamie Lessels</t>
  </si>
  <si>
    <t xml:space="preserve">Ben Kinninmonth</t>
  </si>
  <si>
    <t xml:space="preserve">Sam Fernando</t>
  </si>
  <si>
    <t xml:space="preserve">Scott McClung</t>
  </si>
  <si>
    <t xml:space="preserve">Yulian Vasiley</t>
  </si>
  <si>
    <t xml:space="preserve">Glenn Barclay</t>
  </si>
  <si>
    <t xml:space="preserve">Luke Fleming</t>
  </si>
  <si>
    <t xml:space="preserve">Tim Kinnaird</t>
  </si>
  <si>
    <t xml:space="preserve">Alan Purves</t>
  </si>
  <si>
    <t xml:space="preserve">Michael McQuaid</t>
  </si>
  <si>
    <t xml:space="preserve">Stephen Alexander</t>
  </si>
  <si>
    <t xml:space="preserve">David Ward</t>
  </si>
  <si>
    <t xml:space="preserve">James Hinton</t>
  </si>
  <si>
    <t xml:space="preserve">Ewan Crawford</t>
  </si>
  <si>
    <t xml:space="preserve">Aidan Belton Schure</t>
  </si>
  <si>
    <t xml:space="preserve">Same Loyd</t>
  </si>
  <si>
    <t xml:space="preserve">Michael Diver</t>
  </si>
  <si>
    <t xml:space="preserve">David Wright</t>
  </si>
  <si>
    <t xml:space="preserve">Stuart Mounce</t>
  </si>
  <si>
    <t xml:space="preserve">Stuart Coleman</t>
  </si>
  <si>
    <t xml:space="preserve">Robbie Welsh</t>
  </si>
  <si>
    <t xml:space="preserve">Irvine Welsh</t>
  </si>
  <si>
    <t xml:space="preserve">Gary Trewartha</t>
  </si>
  <si>
    <t xml:space="preserve">James Dennison</t>
  </si>
  <si>
    <t xml:space="preserve">Andrew Cox</t>
  </si>
  <si>
    <t xml:space="preserve">Francis McElroy</t>
  </si>
  <si>
    <t xml:space="preserve">Sinclair Hill</t>
  </si>
  <si>
    <t xml:space="preserve">Daniel Lavin</t>
  </si>
  <si>
    <t xml:space="preserve">Bob Johnson</t>
  </si>
  <si>
    <t xml:space="preserve">Gary Mackie</t>
  </si>
  <si>
    <t xml:space="preserve">Ciaron Collins</t>
  </si>
  <si>
    <t xml:space="preserve">James Hastie</t>
  </si>
  <si>
    <t xml:space="preserve">Guillermo Hernandez</t>
  </si>
  <si>
    <t xml:space="preserve">Jamie Crowe</t>
  </si>
  <si>
    <t xml:space="preserve">Hamish Hickey</t>
  </si>
  <si>
    <t xml:space="preserve">Alastair Marshall </t>
  </si>
  <si>
    <t xml:space="preserve">Calum Phillip </t>
  </si>
  <si>
    <t xml:space="preserve">Iain Jordan </t>
  </si>
  <si>
    <t xml:space="preserve">Cameron Milne</t>
  </si>
  <si>
    <t xml:space="preserve">Luca Fanotolli </t>
  </si>
  <si>
    <t xml:space="preserve">Mark Carberry</t>
  </si>
  <si>
    <t xml:space="preserve">Alex Dunlop</t>
  </si>
  <si>
    <t xml:space="preserve">Ross Houston </t>
  </si>
  <si>
    <t xml:space="preserve">Euan Andrews</t>
  </si>
  <si>
    <t xml:space="preserve">Josh Wood </t>
  </si>
  <si>
    <t xml:space="preserve">Andrew Irvine </t>
  </si>
  <si>
    <t xml:space="preserve">Jack Honeyman </t>
  </si>
  <si>
    <t xml:space="preserve">Finlay Smith</t>
  </si>
  <si>
    <t xml:space="preserve">Donald Shaw</t>
  </si>
  <si>
    <t xml:space="preserve">Jens Subke</t>
  </si>
  <si>
    <t xml:space="preserve">Neil Ferrier</t>
  </si>
  <si>
    <t xml:space="preserve">Sean Morrison </t>
  </si>
  <si>
    <t xml:space="preserve">Gordon Appelbe</t>
  </si>
  <si>
    <t xml:space="preserve">David Eckersley </t>
  </si>
  <si>
    <t xml:space="preserve">Hugh Buchanan</t>
  </si>
  <si>
    <t xml:space="preserve">Allan Gall</t>
  </si>
  <si>
    <t xml:space="preserve">Caiden Thom</t>
  </si>
  <si>
    <t xml:space="preserve">Scott Melville</t>
  </si>
  <si>
    <t xml:space="preserve">Jim Tole</t>
  </si>
  <si>
    <t xml:space="preserve">Matt Maciocia</t>
  </si>
  <si>
    <t xml:space="preserve">Allan Christie</t>
  </si>
  <si>
    <t xml:space="preserve">Kenny Garden</t>
  </si>
  <si>
    <t xml:space="preserve">David Marshall</t>
  </si>
  <si>
    <t xml:space="preserve">16V</t>
  </si>
  <si>
    <t xml:space="preserve">Craig MacNamara</t>
  </si>
  <si>
    <t xml:space="preserve">Mark Wilkins</t>
  </si>
  <si>
    <t xml:space="preserve">Kieran Hardie</t>
  </si>
  <si>
    <t xml:space="preserve">Fraser Holman</t>
  </si>
  <si>
    <t xml:space="preserve">James Wotherspoon</t>
  </si>
  <si>
    <t xml:space="preserve">John Paul Kirton</t>
  </si>
  <si>
    <t xml:space="preserve">????</t>
  </si>
  <si>
    <t xml:space="preserve">David Webster</t>
  </si>
  <si>
    <t xml:space="preserve">Chris Bedlington</t>
  </si>
  <si>
    <t xml:space="preserve">Kevin Norman</t>
  </si>
  <si>
    <t xml:space="preserve">David Aitken</t>
  </si>
  <si>
    <t xml:space="preserve">4V</t>
  </si>
  <si>
    <t xml:space="preserve">Russell Craig</t>
  </si>
  <si>
    <t xml:space="preserve">Dominic Hughes</t>
  </si>
  <si>
    <t xml:space="preserve">Ben Gibson</t>
  </si>
  <si>
    <t xml:space="preserve">Duncan Edward</t>
  </si>
  <si>
    <t xml:space="preserve">Martin Rollo</t>
  </si>
  <si>
    <t xml:space="preserve">Keith Gelly</t>
  </si>
  <si>
    <t xml:space="preserve">Nick Gough</t>
  </si>
  <si>
    <t xml:space="preserve">Graeme Warren</t>
  </si>
  <si>
    <t xml:space="preserve">Jonathan Turnbull</t>
  </si>
  <si>
    <t xml:space="preserve">Mike Thomson</t>
  </si>
  <si>
    <t xml:space="preserve">Gregor Malcolm</t>
  </si>
  <si>
    <t xml:space="preserve">Alastair Preiss</t>
  </si>
  <si>
    <t xml:space="preserve">Andy Turnbull</t>
  </si>
  <si>
    <t xml:space="preserve">Bailey Russell </t>
  </si>
  <si>
    <t xml:space="preserve">John McFarlane </t>
  </si>
  <si>
    <t xml:space="preserve">Chris McCallum</t>
  </si>
  <si>
    <t xml:space="preserve">Ian Gathergood </t>
  </si>
  <si>
    <t xml:space="preserve">Barry Ure </t>
  </si>
  <si>
    <t xml:space="preserve">Sam O'Neill</t>
  </si>
  <si>
    <t xml:space="preserve">Andy Brown</t>
  </si>
  <si>
    <t xml:space="preserve">Grant Hunter</t>
  </si>
  <si>
    <t xml:space="preserve">Martin Hawksey</t>
  </si>
  <si>
    <t xml:space="preserve">Iain Murray</t>
  </si>
  <si>
    <t xml:space="preserve">Mark Eggeling</t>
  </si>
  <si>
    <t xml:space="preserve">34V</t>
  </si>
  <si>
    <t xml:space="preserve">Darren Dick</t>
  </si>
  <si>
    <t xml:space="preserve">Michael Watts</t>
  </si>
  <si>
    <t xml:space="preserve">Alan Bogle</t>
  </si>
  <si>
    <t xml:space="preserve">Paul Emery</t>
  </si>
  <si>
    <t xml:space="preserve">Paul Dudchenko</t>
  </si>
  <si>
    <t xml:space="preserve">Mark Geraghty</t>
  </si>
  <si>
    <t xml:space="preserve">Innes Chalmers</t>
  </si>
  <si>
    <t xml:space="preserve">Barry Davie</t>
  </si>
  <si>
    <t xml:space="preserve">Kevin Spowart</t>
  </si>
  <si>
    <t xml:space="preserve">Alan Murray</t>
  </si>
  <si>
    <t xml:space="preserve">Ross Hunter</t>
  </si>
  <si>
    <t xml:space="preserve">Lachlan McGhie</t>
  </si>
  <si>
    <t xml:space="preserve">Gregg Parsons</t>
  </si>
  <si>
    <t xml:space="preserve">Alistair Hilton</t>
  </si>
  <si>
    <t xml:space="preserve">Steve Timoney</t>
  </si>
  <si>
    <t xml:space="preserve">Dave Cassie</t>
  </si>
  <si>
    <t xml:space="preserve">Norman Brunton</t>
  </si>
  <si>
    <t xml:space="preserve">Bruce Gibb</t>
  </si>
  <si>
    <t xml:space="preserve">Aaron Hoyle</t>
  </si>
  <si>
    <t xml:space="preserve">Ewan Brown</t>
  </si>
  <si>
    <t xml:space="preserve">Calum McKenzie</t>
  </si>
  <si>
    <t xml:space="preserve">Fearghas Thomson</t>
  </si>
  <si>
    <t xml:space="preserve">Telfer Gray</t>
  </si>
  <si>
    <t xml:space="preserve">Fraser Smith</t>
  </si>
  <si>
    <t xml:space="preserve">Iain Hutchinson</t>
  </si>
  <si>
    <t xml:space="preserve">Moray Anderson</t>
  </si>
  <si>
    <t xml:space="preserve">Ally Brockie</t>
  </si>
  <si>
    <t xml:space="preserve">Ross Milne</t>
  </si>
  <si>
    <t xml:space="preserve">Chris O'Brien</t>
  </si>
  <si>
    <t xml:space="preserve">Adam Chmielowski</t>
  </si>
  <si>
    <t xml:space="preserve">Tristan Rabaeijs</t>
  </si>
  <si>
    <t xml:space="preserve">Lewis Harrison</t>
  </si>
  <si>
    <t xml:space="preserve">James Scott Barrett</t>
  </si>
  <si>
    <t xml:space="preserve">Craig Knowles</t>
  </si>
  <si>
    <t xml:space="preserve">Brent Vivien</t>
  </si>
  <si>
    <t xml:space="preserve">Mike Harrison</t>
  </si>
  <si>
    <t xml:space="preserve">Gareth Flemming</t>
  </si>
  <si>
    <t xml:space="preserve">Richard Connor</t>
  </si>
  <si>
    <t xml:space="preserve">Derrick Brydon</t>
  </si>
  <si>
    <t xml:space="preserve">David Worrall</t>
  </si>
  <si>
    <t xml:space="preserve">Malcolm Parry</t>
  </si>
  <si>
    <t xml:space="preserve">Julian Pinkus</t>
  </si>
  <si>
    <t xml:space="preserve">Stuart Ferguson</t>
  </si>
  <si>
    <t xml:space="preserve">Finlay Thom</t>
  </si>
  <si>
    <t xml:space="preserve">Andrew Boxall</t>
  </si>
  <si>
    <t xml:space="preserve">Nick Jellema</t>
  </si>
  <si>
    <t xml:space="preserve">Mike Malcolm-Smith</t>
  </si>
  <si>
    <t xml:space="preserve">Ben Hukins</t>
  </si>
  <si>
    <t xml:space="preserve">Andy Davis</t>
  </si>
  <si>
    <t xml:space="preserve">Wright Beveridge</t>
  </si>
  <si>
    <t xml:space="preserve">Dave Morton</t>
  </si>
  <si>
    <t xml:space="preserve">Malcolm Hammond</t>
  </si>
  <si>
    <t xml:space="preserve">Robert Milton</t>
  </si>
  <si>
    <t xml:space="preserve">Alex Reily</t>
  </si>
  <si>
    <t xml:space="preserve">Matt Newton </t>
  </si>
  <si>
    <t xml:space="preserve">Christopher Black</t>
  </si>
  <si>
    <t xml:space="preserve">Cameron Rankine</t>
  </si>
  <si>
    <t xml:space="preserve">36V</t>
  </si>
  <si>
    <t xml:space="preserve">Gavin McCaffrey</t>
  </si>
  <si>
    <t xml:space="preserve">Lukas Robinson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</si>
</sst>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0"/>
    <numFmt numFmtId="167" formatCode="mm:ss"/>
    <numFmt numFmtId="168" formatCode="00"/>
    <numFmt numFmtId="169" formatCode="General"/>
  </numFmts>
  <fonts count="19">
    <font>
      <sz val="12"/>
      <color theme="1"/>
      <name val="Times New Roman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Arial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Arial"/>
      <family val="2"/>
      <charset val="1"/>
    </font>
    <font>
      <b val="true"/>
      <i val="true"/>
      <sz val="12"/>
      <color rgb="FF000000"/>
      <name val="Arial"/>
      <family val="2"/>
      <charset val="1"/>
    </font>
    <font>
      <sz val="12"/>
      <name val="Times New Roman"/>
      <family val="2"/>
      <charset val="1"/>
    </font>
    <font>
      <sz val="12"/>
      <name val="Arial"/>
      <family val="2"/>
      <charset val="1"/>
    </font>
    <font>
      <i val="true"/>
      <sz val="12"/>
      <name val="Arial"/>
      <family val="2"/>
      <charset val="1"/>
    </font>
    <font>
      <sz val="10"/>
      <color rgb="FF0000FF"/>
      <name val="Arial"/>
      <family val="2"/>
      <charset val="1"/>
    </font>
    <font>
      <sz val="11"/>
      <name val="Calibri"/>
      <family val="0"/>
      <charset val="1"/>
    </font>
    <font>
      <sz val="11"/>
      <color theme="1"/>
      <name val="Calibri"/>
      <family val="0"/>
      <charset val="1"/>
    </font>
    <font>
      <sz val="10"/>
      <color theme="1"/>
      <name val="Arial"/>
      <family val="2"/>
      <charset val="1"/>
    </font>
    <font>
      <sz val="12"/>
      <color theme="1"/>
      <name val="Arial"/>
      <family val="2"/>
      <charset val="1"/>
    </font>
    <font>
      <sz val="12"/>
      <color rgb="FF000000"/>
      <name val="Google Sans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theme="4"/>
        <bgColor rgb="FF66669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/>
      <top style="double"/>
      <bottom style="double"/>
      <diagonal/>
    </border>
    <border diagonalUp="false" diagonalDown="false">
      <left/>
      <right style="double"/>
      <top style="double"/>
      <bottom style="double"/>
      <diagonal/>
    </border>
    <border diagonalUp="false" diagonalDown="false">
      <left style="double"/>
      <right style="double"/>
      <top style="double"/>
      <bottom style="double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3" fillId="0" borderId="0" xfId="25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9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1" fillId="0" borderId="0" xfId="25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6" fontId="11" fillId="3" borderId="0" xfId="25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3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23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4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13" fillId="0" borderId="0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1" fillId="0" borderId="0" xfId="22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21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13" fillId="0" borderId="0" xfId="25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3" fillId="0" borderId="0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25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5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6" fillId="0" borderId="0" xfId="25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23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14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4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24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2 2" xfId="21"/>
    <cellStyle name="Normal 4" xfId="22"/>
    <cellStyle name="Normal 6" xfId="23"/>
    <cellStyle name="Normal 7" xfId="24"/>
    <cellStyle name="Normal 8" xfId="2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40" activeCellId="0" sqref="B40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1" width="3.5"/>
    <col collapsed="false" customWidth="true" hidden="false" outlineLevel="0" max="2" min="2" style="1" width="30.34"/>
    <col collapsed="false" customWidth="true" hidden="false" outlineLevel="0" max="4" min="4" style="1" width="3.5"/>
    <col collapsed="false" customWidth="true" hidden="false" outlineLevel="0" max="5" min="5" style="1" width="30.34"/>
  </cols>
  <sheetData>
    <row r="1" customFormat="false" ht="15.75" hidden="false" customHeight="false" outlineLevel="0" collapsed="false">
      <c r="A1" s="2" t="n">
        <v>55</v>
      </c>
      <c r="B1" s="3" t="s">
        <v>0</v>
      </c>
    </row>
    <row r="2" customFormat="false" ht="15.75" hidden="false" customHeight="false" outlineLevel="0" collapsed="false">
      <c r="A2" s="4" t="s">
        <v>1</v>
      </c>
      <c r="B2" s="4"/>
    </row>
    <row r="3" customFormat="false" ht="15.75" hidden="false" customHeight="false" outlineLevel="0" collapsed="false">
      <c r="A3" s="5" t="n">
        <v>1</v>
      </c>
      <c r="B3" s="6" t="s">
        <v>2</v>
      </c>
      <c r="D3" s="5" t="n">
        <v>6</v>
      </c>
      <c r="E3" s="6" t="s">
        <v>3</v>
      </c>
    </row>
    <row r="4" customFormat="false" ht="15.75" hidden="false" customHeight="false" outlineLevel="0" collapsed="false">
      <c r="A4" s="5" t="n">
        <v>2</v>
      </c>
      <c r="B4" s="6" t="s">
        <v>4</v>
      </c>
      <c r="D4" s="5" t="n">
        <v>41</v>
      </c>
      <c r="E4" s="6" t="s">
        <v>5</v>
      </c>
    </row>
    <row r="5" customFormat="false" ht="15.75" hidden="false" customHeight="false" outlineLevel="0" collapsed="false">
      <c r="A5" s="5" t="n">
        <v>3</v>
      </c>
      <c r="B5" s="6" t="s">
        <v>6</v>
      </c>
      <c r="D5" s="5" t="n">
        <v>52</v>
      </c>
      <c r="E5" s="6" t="s">
        <v>7</v>
      </c>
    </row>
    <row r="6" customFormat="false" ht="15.75" hidden="false" customHeight="false" outlineLevel="0" collapsed="false">
      <c r="A6" s="5" t="n">
        <v>4</v>
      </c>
      <c r="B6" s="6" t="s">
        <v>8</v>
      </c>
      <c r="D6" s="5" t="n">
        <v>36</v>
      </c>
      <c r="E6" s="6" t="s">
        <v>9</v>
      </c>
    </row>
    <row r="7" customFormat="false" ht="15.75" hidden="false" customHeight="false" outlineLevel="0" collapsed="false">
      <c r="A7" s="5" t="n">
        <v>5</v>
      </c>
      <c r="B7" s="6" t="s">
        <v>10</v>
      </c>
      <c r="D7" s="5" t="n">
        <v>28</v>
      </c>
      <c r="E7" s="6" t="s">
        <v>11</v>
      </c>
    </row>
    <row r="8" customFormat="false" ht="15.75" hidden="false" customHeight="false" outlineLevel="0" collapsed="false">
      <c r="A8" s="5" t="n">
        <v>6</v>
      </c>
      <c r="B8" s="6" t="s">
        <v>3</v>
      </c>
      <c r="D8" s="5" t="n">
        <v>21</v>
      </c>
      <c r="E8" s="6" t="s">
        <v>12</v>
      </c>
    </row>
    <row r="9" customFormat="false" ht="15.75" hidden="false" customHeight="false" outlineLevel="0" collapsed="false">
      <c r="A9" s="5" t="n">
        <v>7</v>
      </c>
      <c r="B9" s="6" t="s">
        <v>13</v>
      </c>
      <c r="D9" s="5" t="n">
        <v>18</v>
      </c>
      <c r="E9" s="6" t="s">
        <v>14</v>
      </c>
    </row>
    <row r="10" customFormat="false" ht="15.75" hidden="false" customHeight="false" outlineLevel="0" collapsed="false">
      <c r="A10" s="5" t="n">
        <v>8</v>
      </c>
      <c r="B10" s="6" t="s">
        <v>15</v>
      </c>
      <c r="D10" s="5" t="n">
        <v>31</v>
      </c>
      <c r="E10" s="6" t="s">
        <v>16</v>
      </c>
    </row>
    <row r="11" customFormat="false" ht="15.75" hidden="false" customHeight="false" outlineLevel="0" collapsed="false">
      <c r="A11" s="5" t="n">
        <v>9</v>
      </c>
      <c r="B11" s="6" t="s">
        <v>17</v>
      </c>
      <c r="D11" s="5" t="n">
        <v>46</v>
      </c>
      <c r="E11" s="6" t="s">
        <v>18</v>
      </c>
    </row>
    <row r="12" customFormat="false" ht="15.75" hidden="false" customHeight="false" outlineLevel="0" collapsed="false">
      <c r="A12" s="5" t="n">
        <v>10</v>
      </c>
      <c r="B12" s="6" t="s">
        <v>19</v>
      </c>
      <c r="D12" s="5" t="n">
        <v>48</v>
      </c>
      <c r="E12" s="6" t="s">
        <v>20</v>
      </c>
    </row>
    <row r="13" customFormat="false" ht="15.75" hidden="false" customHeight="false" outlineLevel="0" collapsed="false">
      <c r="A13" s="5" t="n">
        <v>11</v>
      </c>
      <c r="B13" s="6" t="s">
        <v>21</v>
      </c>
      <c r="D13" s="5" t="n">
        <v>16</v>
      </c>
      <c r="E13" s="6" t="s">
        <v>22</v>
      </c>
    </row>
    <row r="14" customFormat="false" ht="15.75" hidden="false" customHeight="false" outlineLevel="0" collapsed="false">
      <c r="A14" s="5" t="n">
        <v>12</v>
      </c>
      <c r="B14" s="6" t="s">
        <v>23</v>
      </c>
      <c r="D14" s="5" t="n">
        <v>23</v>
      </c>
      <c r="E14" s="6" t="s">
        <v>24</v>
      </c>
    </row>
    <row r="15" customFormat="false" ht="15.75" hidden="false" customHeight="false" outlineLevel="0" collapsed="false">
      <c r="A15" s="5" t="n">
        <v>13</v>
      </c>
      <c r="B15" s="6" t="s">
        <v>25</v>
      </c>
      <c r="D15" s="5" t="n">
        <v>37</v>
      </c>
      <c r="E15" s="7" t="s">
        <v>26</v>
      </c>
    </row>
    <row r="16" customFormat="false" ht="15.75" hidden="false" customHeight="false" outlineLevel="0" collapsed="false">
      <c r="A16" s="5" t="n">
        <v>14</v>
      </c>
      <c r="B16" s="6" t="s">
        <v>27</v>
      </c>
      <c r="D16" s="5" t="n">
        <v>39</v>
      </c>
      <c r="E16" s="6" t="s">
        <v>28</v>
      </c>
    </row>
    <row r="17" customFormat="false" ht="15.75" hidden="false" customHeight="false" outlineLevel="0" collapsed="false">
      <c r="A17" s="5" t="n">
        <v>15</v>
      </c>
      <c r="B17" s="6" t="s">
        <v>29</v>
      </c>
      <c r="D17" s="5" t="n">
        <v>1</v>
      </c>
      <c r="E17" s="6" t="s">
        <v>2</v>
      </c>
    </row>
    <row r="18" customFormat="false" ht="15.75" hidden="false" customHeight="false" outlineLevel="0" collapsed="false">
      <c r="A18" s="5" t="n">
        <v>16</v>
      </c>
      <c r="B18" s="6" t="s">
        <v>22</v>
      </c>
      <c r="D18" s="5" t="n">
        <v>10</v>
      </c>
      <c r="E18" s="6" t="s">
        <v>19</v>
      </c>
    </row>
    <row r="19" customFormat="false" ht="15.75" hidden="false" customHeight="false" outlineLevel="0" collapsed="false">
      <c r="A19" s="5" t="n">
        <v>17</v>
      </c>
      <c r="B19" s="6" t="s">
        <v>30</v>
      </c>
      <c r="D19" s="5" t="n">
        <v>11</v>
      </c>
      <c r="E19" s="6" t="s">
        <v>21</v>
      </c>
    </row>
    <row r="20" customFormat="false" ht="15.75" hidden="false" customHeight="false" outlineLevel="0" collapsed="false">
      <c r="A20" s="5" t="n">
        <v>18</v>
      </c>
      <c r="B20" s="6" t="s">
        <v>14</v>
      </c>
      <c r="D20" s="5" t="n">
        <v>42</v>
      </c>
      <c r="E20" s="6" t="s">
        <v>31</v>
      </c>
    </row>
    <row r="21" customFormat="false" ht="15.75" hidden="false" customHeight="false" outlineLevel="0" collapsed="false">
      <c r="A21" s="5" t="n">
        <v>19</v>
      </c>
      <c r="B21" s="6" t="s">
        <v>32</v>
      </c>
      <c r="D21" s="5" t="n">
        <v>14</v>
      </c>
      <c r="E21" s="6" t="s">
        <v>27</v>
      </c>
    </row>
    <row r="22" customFormat="false" ht="15.75" hidden="false" customHeight="false" outlineLevel="0" collapsed="false">
      <c r="A22" s="5" t="n">
        <v>20</v>
      </c>
      <c r="B22" s="6" t="s">
        <v>33</v>
      </c>
      <c r="D22" s="5" t="n">
        <v>8</v>
      </c>
      <c r="E22" s="6" t="s">
        <v>15</v>
      </c>
    </row>
    <row r="23" customFormat="false" ht="15.75" hidden="false" customHeight="false" outlineLevel="0" collapsed="false">
      <c r="A23" s="5" t="n">
        <v>21</v>
      </c>
      <c r="B23" s="6" t="s">
        <v>12</v>
      </c>
      <c r="D23" s="5" t="n">
        <v>13</v>
      </c>
      <c r="E23" s="6" t="s">
        <v>25</v>
      </c>
    </row>
    <row r="24" customFormat="false" ht="15.75" hidden="false" customHeight="false" outlineLevel="0" collapsed="false">
      <c r="A24" s="5" t="n">
        <v>22</v>
      </c>
      <c r="B24" s="6" t="s">
        <v>34</v>
      </c>
      <c r="D24" s="5" t="n">
        <v>17</v>
      </c>
      <c r="E24" s="6" t="s">
        <v>30</v>
      </c>
    </row>
    <row r="25" customFormat="false" ht="15.75" hidden="false" customHeight="false" outlineLevel="0" collapsed="false">
      <c r="A25" s="5" t="n">
        <v>23</v>
      </c>
      <c r="B25" s="6" t="s">
        <v>24</v>
      </c>
      <c r="D25" s="5" t="n">
        <v>51</v>
      </c>
      <c r="E25" s="6" t="s">
        <v>35</v>
      </c>
    </row>
    <row r="26" customFormat="false" ht="15.75" hidden="false" customHeight="false" outlineLevel="0" collapsed="false">
      <c r="A26" s="5" t="n">
        <v>24</v>
      </c>
      <c r="B26" s="6" t="s">
        <v>36</v>
      </c>
      <c r="D26" s="5" t="n">
        <v>20</v>
      </c>
      <c r="E26" s="6" t="s">
        <v>33</v>
      </c>
    </row>
    <row r="27" customFormat="false" ht="15.75" hidden="false" customHeight="false" outlineLevel="0" collapsed="false">
      <c r="A27" s="5" t="n">
        <v>25</v>
      </c>
      <c r="B27" s="6" t="s">
        <v>37</v>
      </c>
      <c r="D27" s="5" t="n">
        <v>12</v>
      </c>
      <c r="E27" s="6" t="s">
        <v>23</v>
      </c>
    </row>
    <row r="28" customFormat="false" ht="15.75" hidden="false" customHeight="false" outlineLevel="0" collapsed="false">
      <c r="A28" s="5" t="n">
        <v>26</v>
      </c>
      <c r="B28" s="6" t="s">
        <v>38</v>
      </c>
      <c r="D28" s="5" t="n">
        <v>47</v>
      </c>
      <c r="E28" s="6" t="s">
        <v>39</v>
      </c>
    </row>
    <row r="29" customFormat="false" ht="15.75" hidden="false" customHeight="false" outlineLevel="0" collapsed="false">
      <c r="A29" s="5" t="n">
        <v>27</v>
      </c>
      <c r="B29" s="6" t="s">
        <v>40</v>
      </c>
      <c r="D29" s="5" t="n">
        <v>32</v>
      </c>
      <c r="E29" s="6" t="s">
        <v>41</v>
      </c>
    </row>
    <row r="30" customFormat="false" ht="15.75" hidden="false" customHeight="false" outlineLevel="0" collapsed="false">
      <c r="A30" s="5" t="n">
        <v>28</v>
      </c>
      <c r="B30" s="6" t="s">
        <v>11</v>
      </c>
      <c r="D30" s="5" t="n">
        <v>27</v>
      </c>
      <c r="E30" s="6" t="s">
        <v>40</v>
      </c>
    </row>
    <row r="31" customFormat="false" ht="15.75" hidden="false" customHeight="false" outlineLevel="0" collapsed="false">
      <c r="A31" s="5" t="n">
        <v>29</v>
      </c>
      <c r="B31" s="6" t="s">
        <v>42</v>
      </c>
      <c r="D31" s="5" t="n">
        <v>15</v>
      </c>
      <c r="E31" s="6" t="s">
        <v>29</v>
      </c>
    </row>
    <row r="32" customFormat="false" ht="15.75" hidden="false" customHeight="false" outlineLevel="0" collapsed="false">
      <c r="A32" s="5" t="n">
        <v>30</v>
      </c>
      <c r="B32" s="6" t="s">
        <v>43</v>
      </c>
      <c r="D32" s="5" t="n">
        <v>33</v>
      </c>
      <c r="E32" s="6" t="s">
        <v>44</v>
      </c>
    </row>
    <row r="33" customFormat="false" ht="15.75" hidden="false" customHeight="false" outlineLevel="0" collapsed="false">
      <c r="A33" s="5" t="n">
        <v>31</v>
      </c>
      <c r="B33" s="6" t="s">
        <v>16</v>
      </c>
      <c r="D33" s="5" t="n">
        <v>3</v>
      </c>
      <c r="E33" s="6" t="s">
        <v>6</v>
      </c>
    </row>
    <row r="34" customFormat="false" ht="15.75" hidden="false" customHeight="false" outlineLevel="0" collapsed="false">
      <c r="A34" s="5" t="n">
        <v>32</v>
      </c>
      <c r="B34" s="6" t="s">
        <v>41</v>
      </c>
      <c r="D34" s="5" t="n">
        <v>19</v>
      </c>
      <c r="E34" s="6" t="s">
        <v>32</v>
      </c>
    </row>
    <row r="35" customFormat="false" ht="15.75" hidden="false" customHeight="false" outlineLevel="0" collapsed="false">
      <c r="A35" s="5" t="n">
        <v>33</v>
      </c>
      <c r="B35" s="6" t="s">
        <v>44</v>
      </c>
      <c r="D35" s="5" t="n">
        <v>44</v>
      </c>
      <c r="E35" s="6" t="s">
        <v>45</v>
      </c>
    </row>
    <row r="36" customFormat="false" ht="15.75" hidden="false" customHeight="false" outlineLevel="0" collapsed="false">
      <c r="A36" s="5" t="n">
        <v>34</v>
      </c>
      <c r="B36" s="6" t="s">
        <v>46</v>
      </c>
      <c r="D36" s="5" t="n">
        <v>5</v>
      </c>
      <c r="E36" s="6" t="s">
        <v>10</v>
      </c>
    </row>
    <row r="37" customFormat="false" ht="15.75" hidden="false" customHeight="false" outlineLevel="0" collapsed="false">
      <c r="A37" s="5" t="n">
        <v>35</v>
      </c>
      <c r="B37" s="6" t="s">
        <v>47</v>
      </c>
      <c r="D37" s="5" t="n">
        <v>43</v>
      </c>
      <c r="E37" s="7" t="s">
        <v>48</v>
      </c>
    </row>
    <row r="38" customFormat="false" ht="15.75" hidden="false" customHeight="false" outlineLevel="0" collapsed="false">
      <c r="A38" s="5" t="n">
        <v>36</v>
      </c>
      <c r="B38" s="6" t="s">
        <v>9</v>
      </c>
      <c r="D38" s="5" t="n">
        <v>9</v>
      </c>
      <c r="E38" s="6" t="s">
        <v>17</v>
      </c>
    </row>
    <row r="39" customFormat="false" ht="15.75" hidden="false" customHeight="false" outlineLevel="0" collapsed="false">
      <c r="A39" s="5" t="n">
        <v>37</v>
      </c>
      <c r="B39" s="7" t="s">
        <v>26</v>
      </c>
      <c r="D39" s="5" t="n">
        <v>25</v>
      </c>
      <c r="E39" s="6" t="s">
        <v>37</v>
      </c>
    </row>
    <row r="40" customFormat="false" ht="15.75" hidden="false" customHeight="false" outlineLevel="0" collapsed="false">
      <c r="A40" s="5" t="n">
        <v>38</v>
      </c>
      <c r="B40" s="8" t="s">
        <v>49</v>
      </c>
      <c r="D40" s="5" t="n">
        <v>22</v>
      </c>
      <c r="E40" s="6" t="s">
        <v>34</v>
      </c>
    </row>
    <row r="41" customFormat="false" ht="15.75" hidden="false" customHeight="false" outlineLevel="0" collapsed="false">
      <c r="A41" s="5" t="n">
        <v>39</v>
      </c>
      <c r="B41" s="6" t="s">
        <v>28</v>
      </c>
      <c r="D41" s="5" t="n">
        <v>2</v>
      </c>
      <c r="E41" s="6" t="s">
        <v>4</v>
      </c>
    </row>
    <row r="42" customFormat="false" ht="15.75" hidden="false" customHeight="false" outlineLevel="0" collapsed="false">
      <c r="A42" s="5" t="n">
        <v>40</v>
      </c>
      <c r="B42" s="6" t="s">
        <v>50</v>
      </c>
      <c r="D42" s="5" t="n">
        <v>30</v>
      </c>
      <c r="E42" s="6" t="s">
        <v>43</v>
      </c>
    </row>
    <row r="43" customFormat="false" ht="15.75" hidden="false" customHeight="false" outlineLevel="0" collapsed="false">
      <c r="A43" s="5" t="n">
        <v>41</v>
      </c>
      <c r="B43" s="6" t="s">
        <v>5</v>
      </c>
      <c r="D43" s="5" t="n">
        <v>45</v>
      </c>
      <c r="E43" s="6" t="s">
        <v>51</v>
      </c>
    </row>
    <row r="44" customFormat="false" ht="15.75" hidden="false" customHeight="false" outlineLevel="0" collapsed="false">
      <c r="A44" s="5" t="n">
        <v>42</v>
      </c>
      <c r="B44" s="6" t="s">
        <v>31</v>
      </c>
      <c r="D44" s="5" t="n">
        <v>7</v>
      </c>
      <c r="E44" s="6" t="s">
        <v>13</v>
      </c>
    </row>
    <row r="45" customFormat="false" ht="15.75" hidden="false" customHeight="false" outlineLevel="0" collapsed="false">
      <c r="A45" s="5" t="n">
        <v>43</v>
      </c>
      <c r="B45" s="7" t="s">
        <v>48</v>
      </c>
      <c r="D45" s="5" t="n">
        <v>34</v>
      </c>
      <c r="E45" s="6" t="s">
        <v>46</v>
      </c>
    </row>
    <row r="46" customFormat="false" ht="15.75" hidden="false" customHeight="false" outlineLevel="0" collapsed="false">
      <c r="A46" s="5" t="n">
        <v>44</v>
      </c>
      <c r="B46" s="6" t="s">
        <v>45</v>
      </c>
      <c r="D46" s="5" t="n">
        <v>53</v>
      </c>
      <c r="E46" s="6" t="s">
        <v>52</v>
      </c>
    </row>
    <row r="47" customFormat="false" ht="15.75" hidden="false" customHeight="false" outlineLevel="0" collapsed="false">
      <c r="A47" s="5" t="n">
        <v>45</v>
      </c>
      <c r="B47" s="6" t="s">
        <v>51</v>
      </c>
      <c r="D47" s="5" t="n">
        <v>49</v>
      </c>
      <c r="E47" s="6" t="s">
        <v>53</v>
      </c>
    </row>
    <row r="48" customFormat="false" ht="15.75" hidden="false" customHeight="false" outlineLevel="0" collapsed="false">
      <c r="A48" s="5" t="n">
        <v>46</v>
      </c>
      <c r="B48" s="6" t="s">
        <v>18</v>
      </c>
      <c r="D48" s="5" t="n">
        <v>35</v>
      </c>
      <c r="E48" s="6" t="s">
        <v>47</v>
      </c>
    </row>
    <row r="49" customFormat="false" ht="15.75" hidden="false" customHeight="false" outlineLevel="0" collapsed="false">
      <c r="A49" s="5" t="n">
        <v>47</v>
      </c>
      <c r="B49" s="6" t="s">
        <v>39</v>
      </c>
      <c r="D49" s="5" t="n">
        <v>38</v>
      </c>
      <c r="E49" s="6" t="s">
        <v>54</v>
      </c>
    </row>
    <row r="50" customFormat="false" ht="15.75" hidden="false" customHeight="false" outlineLevel="0" collapsed="false">
      <c r="A50" s="5" t="n">
        <v>48</v>
      </c>
      <c r="B50" s="6" t="s">
        <v>20</v>
      </c>
      <c r="D50" s="5" t="n">
        <v>50</v>
      </c>
      <c r="E50" s="6" t="s">
        <v>55</v>
      </c>
    </row>
    <row r="51" customFormat="false" ht="15.75" hidden="false" customHeight="false" outlineLevel="0" collapsed="false">
      <c r="A51" s="5" t="n">
        <v>49</v>
      </c>
      <c r="B51" s="6" t="s">
        <v>56</v>
      </c>
      <c r="D51" s="5" t="n">
        <v>24</v>
      </c>
      <c r="E51" s="6" t="s">
        <v>36</v>
      </c>
    </row>
    <row r="52" customFormat="false" ht="15.75" hidden="false" customHeight="false" outlineLevel="0" collapsed="false">
      <c r="A52" s="5" t="n">
        <v>50</v>
      </c>
      <c r="B52" s="6" t="s">
        <v>55</v>
      </c>
      <c r="D52" s="5" t="n">
        <v>29</v>
      </c>
      <c r="E52" s="6" t="s">
        <v>42</v>
      </c>
    </row>
    <row r="53" customFormat="false" ht="15.75" hidden="false" customHeight="false" outlineLevel="0" collapsed="false">
      <c r="A53" s="5" t="n">
        <v>51</v>
      </c>
      <c r="B53" s="6" t="s">
        <v>35</v>
      </c>
      <c r="D53" s="5" t="n">
        <v>40</v>
      </c>
      <c r="E53" s="6" t="s">
        <v>50</v>
      </c>
    </row>
    <row r="54" customFormat="false" ht="15.75" hidden="false" customHeight="false" outlineLevel="0" collapsed="false">
      <c r="A54" s="5" t="n">
        <v>52</v>
      </c>
      <c r="B54" s="6" t="s">
        <v>7</v>
      </c>
      <c r="D54" s="5" t="n">
        <v>4</v>
      </c>
      <c r="E54" s="6" t="s">
        <v>8</v>
      </c>
    </row>
    <row r="55" customFormat="false" ht="15.75" hidden="false" customHeight="false" outlineLevel="0" collapsed="false">
      <c r="A55" s="5" t="n">
        <v>53</v>
      </c>
      <c r="B55" s="6" t="s">
        <v>52</v>
      </c>
      <c r="D55" s="5" t="n">
        <v>26</v>
      </c>
      <c r="E55" s="6" t="s">
        <v>38</v>
      </c>
    </row>
    <row r="56" customFormat="false" ht="16.5" hidden="false" customHeight="false" outlineLevel="0" collapsed="false"/>
  </sheetData>
  <mergeCells count="1">
    <mergeCell ref="A2:B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16" colorId="64" zoomScale="100" zoomScaleNormal="100" zoomScalePageLayoutView="100" workbookViewId="0">
      <selection pane="topLeft" activeCell="M25" activeCellId="0" sqref="M25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5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8.66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17" t="s">
        <v>58</v>
      </c>
      <c r="C1" s="17" t="s">
        <v>59</v>
      </c>
      <c r="D1" s="18" t="s">
        <v>60</v>
      </c>
      <c r="E1" s="19" t="s">
        <v>61</v>
      </c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70</v>
      </c>
      <c r="C2" s="24" t="n">
        <v>43</v>
      </c>
      <c r="D2" s="25" t="n">
        <v>36</v>
      </c>
      <c r="E2" s="26" t="n">
        <f aca="false">Clubs!A3</f>
        <v>1</v>
      </c>
      <c r="F2" s="27" t="str">
        <f aca="false">Clubs!B3</f>
        <v>Edinburgh AC</v>
      </c>
      <c r="G2" s="28" t="n">
        <f aca="false">COUNTIF($H:$H,E2)</f>
        <v>4</v>
      </c>
      <c r="H2" s="29" t="n">
        <f aca="false">IF(OR(RIGHT(D2,1)="V",RIGHT(D2,1)="J"),VALUE(LEFT(D2,LEN(D2)-1)),D2)</f>
        <v>36</v>
      </c>
      <c r="I2" s="28" t="str">
        <f aca="false">Q2&amp;COUNTIF($H$2:$H2,H2)</f>
        <v>Banchory Stonehaven AC1</v>
      </c>
      <c r="J2" s="28" t="str">
        <f aca="false">VLOOKUP(L2,ClubNames,2,FALSE())&amp;COUNTIF($L$2:$L2,L2)</f>
        <v>Edinburgh AC1</v>
      </c>
      <c r="L2" s="30" t="n">
        <v>1</v>
      </c>
      <c r="M2" s="31" t="s">
        <v>71</v>
      </c>
      <c r="O2" s="9" t="n">
        <v>1</v>
      </c>
      <c r="P2" s="14" t="str">
        <f aca="false">VLOOKUP(I2,J:M,4,FALSE())&amp;IF(RIGHT(D2,1)="V"," (V)",IF(RIGHT(D2,1)="J"," (J)",""))</f>
        <v>Emily Birnie</v>
      </c>
      <c r="Q2" s="14" t="str">
        <f aca="false">VLOOKUP(H2,ClubNames,2,FALSE())</f>
        <v>Banchory Stonehaven AC</v>
      </c>
      <c r="R2" s="15" t="n">
        <f aca="false">TIME(A2,B2,C2)</f>
        <v>0.00466435185185185</v>
      </c>
    </row>
    <row r="3" customFormat="false" ht="15.75" hidden="false" customHeight="false" outlineLevel="0" collapsed="false">
      <c r="A3" s="16"/>
      <c r="B3" s="23" t="s">
        <v>70</v>
      </c>
      <c r="C3" s="24" t="n">
        <v>45</v>
      </c>
      <c r="D3" s="25" t="n">
        <v>18</v>
      </c>
      <c r="E3" s="26" t="n">
        <f aca="false">Clubs!A4</f>
        <v>2</v>
      </c>
      <c r="F3" s="2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18</v>
      </c>
      <c r="I3" s="28" t="str">
        <f aca="false">Q3&amp;COUNTIF($H$2:$H3,H3)</f>
        <v>Central AC1</v>
      </c>
      <c r="J3" s="28" t="str">
        <f aca="false">VLOOKUP(L3,ClubNames,2,FALSE())&amp;COUNTIF($L$2:$L3,L3)</f>
        <v>Edinburgh AC2</v>
      </c>
      <c r="L3" s="30" t="n">
        <v>1</v>
      </c>
      <c r="M3" s="32" t="s">
        <v>72</v>
      </c>
      <c r="O3" s="9" t="n">
        <f aca="false">1+O2</f>
        <v>2</v>
      </c>
      <c r="P3" s="14" t="str">
        <f aca="false">VLOOKUP(I3,J:M,4,FALSE())&amp;IF(RIGHT(D3,1)="V"," (V)",IF(RIGHT(D3,1)="J"," (J)",""))</f>
        <v>Annie Arnott</v>
      </c>
      <c r="Q3" s="14" t="str">
        <f aca="false">VLOOKUP(H3,ClubNames,2,FALSE())</f>
        <v>Central AC</v>
      </c>
      <c r="R3" s="15" t="n">
        <f aca="false">TIME(A3,B3,C3)</f>
        <v>0.0046875</v>
      </c>
    </row>
    <row r="4" customFormat="false" ht="15.75" hidden="false" customHeight="false" outlineLevel="0" collapsed="false">
      <c r="A4" s="16"/>
      <c r="B4" s="23" t="s">
        <v>70</v>
      </c>
      <c r="C4" s="24" t="n">
        <v>54</v>
      </c>
      <c r="D4" s="25" t="n">
        <v>27</v>
      </c>
      <c r="E4" s="26" t="n">
        <f aca="false">Clubs!A5</f>
        <v>3</v>
      </c>
      <c r="F4" s="27" t="str">
        <f aca="false">Clubs!B5</f>
        <v>Lothian Running Club</v>
      </c>
      <c r="G4" s="28" t="n">
        <f aca="false">COUNTIF($H:$H,E4)</f>
        <v>1</v>
      </c>
      <c r="H4" s="29" t="n">
        <f aca="false">IF(OR(RIGHT(D4,1)="V",RIGHT(D4,1)="J"),VALUE(LEFT(D4,LEN(D4)-1)),D4)</f>
        <v>27</v>
      </c>
      <c r="I4" s="28" t="str">
        <f aca="false">Q4&amp;COUNTIF($H$2:$H4,H4)</f>
        <v>Linlithgow AC1</v>
      </c>
      <c r="J4" s="28" t="str">
        <f aca="false">VLOOKUP(L4,ClubNames,2,FALSE())&amp;COUNTIF($L$2:$L4,L4)</f>
        <v>Edinburgh AC3</v>
      </c>
      <c r="L4" s="30" t="n">
        <v>1</v>
      </c>
      <c r="M4" s="31" t="s">
        <v>73</v>
      </c>
      <c r="O4" s="9" t="n">
        <f aca="false">1+O3</f>
        <v>3</v>
      </c>
      <c r="P4" s="14" t="str">
        <f aca="false">VLOOKUP(I4,J:M,4,FALSE())&amp;IF(RIGHT(D4,1)="V"," (V)",IF(RIGHT(D4,1)="J"," (J)",""))</f>
        <v>Mia Burnett</v>
      </c>
      <c r="Q4" s="14" t="str">
        <f aca="false">VLOOKUP(H4,ClubNames,2,FALSE())</f>
        <v>Linlithgow AC</v>
      </c>
      <c r="R4" s="15" t="n">
        <f aca="false">TIME(A4,B4,C4)</f>
        <v>0.00479166666666667</v>
      </c>
    </row>
    <row r="5" customFormat="false" ht="15.75" hidden="false" customHeight="false" outlineLevel="0" collapsed="false">
      <c r="A5" s="16"/>
      <c r="B5" s="23" t="s">
        <v>70</v>
      </c>
      <c r="C5" s="24" t="n">
        <v>58</v>
      </c>
      <c r="D5" s="25" t="n">
        <v>36</v>
      </c>
      <c r="E5" s="26" t="n">
        <f aca="false">Clubs!A6</f>
        <v>4</v>
      </c>
      <c r="F5" s="27" t="str">
        <f aca="false">Clubs!B6</f>
        <v>Teviotdale Harriers</v>
      </c>
      <c r="G5" s="28" t="n">
        <f aca="false">COUNTIF($H:$H,E5)</f>
        <v>1</v>
      </c>
      <c r="H5" s="29" t="n">
        <f aca="false">IF(OR(RIGHT(D5,1)="V",RIGHT(D5,1)="J"),VALUE(LEFT(D5,LEN(D5)-1)),D5)</f>
        <v>36</v>
      </c>
      <c r="I5" s="28" t="str">
        <f aca="false">Q5&amp;COUNTIF($H$2:$H5,H5)</f>
        <v>Banchory Stonehaven AC2</v>
      </c>
      <c r="J5" s="28" t="str">
        <f aca="false">VLOOKUP(L5,ClubNames,2,FALSE())&amp;COUNTIF($L$2:$L5,L5)</f>
        <v>Edinburgh AC4</v>
      </c>
      <c r="L5" s="30" t="n">
        <v>1</v>
      </c>
      <c r="M5" s="33" t="s">
        <v>74</v>
      </c>
      <c r="O5" s="9" t="n">
        <f aca="false">1+O4</f>
        <v>4</v>
      </c>
      <c r="P5" s="14" t="str">
        <f aca="false">VLOOKUP(I5,J:M,4,FALSE())&amp;IF(RIGHT(D5,1)="V"," (V)",IF(RIGHT(D5,1)="J"," (J)",""))</f>
        <v>Ella Sharples</v>
      </c>
      <c r="Q5" s="14" t="str">
        <f aca="false">VLOOKUP(H5,ClubNames,2,FALSE())</f>
        <v>Banchory Stonehaven AC</v>
      </c>
      <c r="R5" s="15" t="n">
        <f aca="false">TIME(A5,B5,C5)</f>
        <v>0.00483796296296296</v>
      </c>
    </row>
    <row r="6" customFormat="false" ht="15.75" hidden="false" customHeight="false" outlineLevel="0" collapsed="false">
      <c r="A6" s="16"/>
      <c r="B6" s="23" t="s">
        <v>75</v>
      </c>
      <c r="C6" s="24" t="n">
        <v>1</v>
      </c>
      <c r="D6" s="25" t="n">
        <v>40</v>
      </c>
      <c r="E6" s="26" t="n">
        <f aca="false">Clubs!A7</f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40</v>
      </c>
      <c r="I6" s="28" t="str">
        <f aca="false">Q6&amp;COUNTIF($H$2:$H6,H6)</f>
        <v>Team East Lothian1</v>
      </c>
      <c r="J6" s="28" t="str">
        <f aca="false">VLOOKUP(L6,ClubNames,2,FALSE())&amp;COUNTIF($L$2:$L6,L6)</f>
        <v>Lothian Running Club1</v>
      </c>
      <c r="L6" s="30" t="n">
        <v>3</v>
      </c>
      <c r="M6" s="34" t="s">
        <v>76</v>
      </c>
      <c r="O6" s="9" t="n">
        <f aca="false">1+O5</f>
        <v>5</v>
      </c>
      <c r="P6" s="14" t="str">
        <f aca="false">VLOOKUP(I6,J:M,4,FALSE())&amp;IF(RIGHT(D6,1)="V"," (V)",IF(RIGHT(D6,1)="J"," (J)",""))</f>
        <v>Sophie Skeen</v>
      </c>
      <c r="Q6" s="14" t="str">
        <f aca="false">VLOOKUP(H6,ClubNames,2,FALSE())</f>
        <v>Team East Lothian</v>
      </c>
      <c r="R6" s="15" t="n">
        <f aca="false">TIME(A6,B6,C6)</f>
        <v>0.00487268518518519</v>
      </c>
    </row>
    <row r="7" customFormat="false" ht="15.75" hidden="false" customHeight="false" outlineLevel="0" collapsed="false">
      <c r="A7" s="16"/>
      <c r="B7" s="23" t="s">
        <v>75</v>
      </c>
      <c r="C7" s="24" t="n">
        <v>12</v>
      </c>
      <c r="D7" s="25" t="n">
        <v>39</v>
      </c>
      <c r="E7" s="26" t="n">
        <f aca="false">Clubs!A8</f>
        <v>6</v>
      </c>
      <c r="F7" s="27" t="str">
        <f aca="false">Clubs!B8</f>
        <v>Aberdeen AAC</v>
      </c>
      <c r="G7" s="28" t="n">
        <f aca="false">COUNTIF($H:$H,E7)</f>
        <v>3</v>
      </c>
      <c r="H7" s="29" t="n">
        <f aca="false">IF(OR(RIGHT(D7,1)="V",RIGHT(D7,1)="J"),VALUE(LEFT(D7,LEN(D7)-1)),D7)</f>
        <v>39</v>
      </c>
      <c r="I7" s="28" t="str">
        <f aca="false">Q7&amp;COUNTIF($H$2:$H7,H7)</f>
        <v>Dunfermline Track &amp; Field AC1</v>
      </c>
      <c r="J7" s="28" t="str">
        <f aca="false">VLOOKUP(L7,ClubNames,2,FALSE())&amp;COUNTIF($L$2:$L7,L7)</f>
        <v>Teviotdale Harriers1</v>
      </c>
      <c r="L7" s="30" t="n">
        <v>4</v>
      </c>
      <c r="M7" s="35" t="s">
        <v>77</v>
      </c>
      <c r="O7" s="9" t="n">
        <f aca="false">1+O6</f>
        <v>6</v>
      </c>
      <c r="P7" s="14" t="str">
        <f aca="false">VLOOKUP(I7,J:M,4,FALSE())&amp;IF(RIGHT(D7,1)="V"," (V)",IF(RIGHT(D7,1)="J"," (J)",""))</f>
        <v>Phoebe Jones</v>
      </c>
      <c r="Q7" s="14" t="str">
        <f aca="false">VLOOKUP(H7,ClubNames,2,FALSE())</f>
        <v>Dunfermline Track &amp; Field AC</v>
      </c>
      <c r="R7" s="15" t="n">
        <f aca="false">TIME(A7,B7,C7)</f>
        <v>0.005</v>
      </c>
    </row>
    <row r="8" customFormat="false" ht="15.75" hidden="false" customHeight="false" outlineLevel="0" collapsed="false">
      <c r="A8" s="16"/>
      <c r="B8" s="23" t="s">
        <v>75</v>
      </c>
      <c r="C8" s="24" t="n">
        <v>14</v>
      </c>
      <c r="D8" s="25" t="n">
        <v>27</v>
      </c>
      <c r="E8" s="26" t="n">
        <f aca="false">Clubs!A9</f>
        <v>7</v>
      </c>
      <c r="F8" s="27" t="str">
        <f aca="false">Clubs!B9</f>
        <v>Pitreavie AAC</v>
      </c>
      <c r="G8" s="28" t="n">
        <f aca="false">COUNTIF($H:$H,E8)</f>
        <v>1</v>
      </c>
      <c r="H8" s="29" t="n">
        <f aca="false">IF(OR(RIGHT(D8,1)="V",RIGHT(D8,1)="J"),VALUE(LEFT(D8,LEN(D8)-1)),D8)</f>
        <v>27</v>
      </c>
      <c r="I8" s="28" t="str">
        <f aca="false">Q8&amp;COUNTIF($H$2:$H8,H8)</f>
        <v>Linlithgow AC2</v>
      </c>
      <c r="J8" s="28" t="str">
        <f aca="false">VLOOKUP(L8,ClubNames,2,FALSE())&amp;COUNTIF($L$2:$L8,L8)</f>
        <v>Aberdeen AAC1</v>
      </c>
      <c r="L8" s="30" t="n">
        <v>6</v>
      </c>
      <c r="M8" s="31" t="s">
        <v>78</v>
      </c>
      <c r="O8" s="9" t="n">
        <f aca="false">1+O7</f>
        <v>7</v>
      </c>
      <c r="P8" s="14" t="str">
        <f aca="false">VLOOKUP(I8,J:M,4,FALSE())&amp;IF(RIGHT(D8,1)="V"," (V)",IF(RIGHT(D8,1)="J"," (J)",""))</f>
        <v>Akira Nagda</v>
      </c>
      <c r="Q8" s="14" t="str">
        <f aca="false">VLOOKUP(H8,ClubNames,2,FALSE())</f>
        <v>Linlithgow AC</v>
      </c>
      <c r="R8" s="15" t="n">
        <f aca="false">TIME(A8,B8,C8)</f>
        <v>0.00502314814814815</v>
      </c>
    </row>
    <row r="9" customFormat="false" ht="15.75" hidden="false" customHeight="false" outlineLevel="0" collapsed="false">
      <c r="A9" s="16"/>
      <c r="B9" s="23" t="s">
        <v>75</v>
      </c>
      <c r="C9" s="24" t="n">
        <v>16</v>
      </c>
      <c r="D9" s="25" t="n">
        <v>20</v>
      </c>
      <c r="E9" s="26" t="n">
        <f aca="false">Clubs!A10</f>
        <v>8</v>
      </c>
      <c r="F9" s="27" t="str">
        <f aca="false">Clubs!B10</f>
        <v>Fife AC</v>
      </c>
      <c r="G9" s="28" t="n">
        <f aca="false">COUNTIF($H:$H,E9)</f>
        <v>0</v>
      </c>
      <c r="H9" s="29" t="n">
        <f aca="false">IF(OR(RIGHT(D9,1)="V",RIGHT(D9,1)="J"),VALUE(LEFT(D9,LEN(D9)-1)),D9)</f>
        <v>20</v>
      </c>
      <c r="I9" s="28" t="str">
        <f aca="false">Q9&amp;COUNTIF($H$2:$H9,H9)</f>
        <v>Harmeny AAC1</v>
      </c>
      <c r="J9" s="28" t="str">
        <f aca="false">VLOOKUP(L9,ClubNames,2,FALSE())&amp;COUNTIF($L$2:$L9,L9)</f>
        <v>Aberdeen AAC2</v>
      </c>
      <c r="L9" s="30" t="n">
        <v>6</v>
      </c>
      <c r="M9" s="32" t="s">
        <v>79</v>
      </c>
      <c r="O9" s="9" t="n">
        <f aca="false">1+O8</f>
        <v>8</v>
      </c>
      <c r="P9" s="14" t="str">
        <f aca="false">VLOOKUP(I9,J:M,4,FALSE())&amp;IF(RIGHT(D9,1)="V"," (V)",IF(RIGHT(D9,1)="J"," (J)",""))</f>
        <v>Anna Dailly</v>
      </c>
      <c r="Q9" s="14" t="str">
        <f aca="false">VLOOKUP(H9,ClubNames,2,FALSE())</f>
        <v>Harmeny AAC</v>
      </c>
      <c r="R9" s="15" t="n">
        <f aca="false">TIME(A9,B9,C9)</f>
        <v>0.0050462962962963</v>
      </c>
    </row>
    <row r="10" customFormat="false" ht="15.75" hidden="false" customHeight="false" outlineLevel="0" collapsed="false">
      <c r="A10" s="16"/>
      <c r="B10" s="23" t="s">
        <v>75</v>
      </c>
      <c r="C10" s="24" t="n">
        <v>18</v>
      </c>
      <c r="D10" s="25" t="n">
        <v>36</v>
      </c>
      <c r="E10" s="26" t="n">
        <f aca="false">Clubs!A11</f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36</v>
      </c>
      <c r="I10" s="28" t="str">
        <f aca="false">Q10&amp;COUNTIF($H$2:$H10,H10)</f>
        <v>Banchory Stonehaven AC3</v>
      </c>
      <c r="J10" s="28" t="str">
        <f aca="false">VLOOKUP(L10,ClubNames,2,FALSE())&amp;COUNTIF($L$2:$L10,L10)</f>
        <v>Aberdeen AAC3</v>
      </c>
      <c r="L10" s="30" t="n">
        <v>6</v>
      </c>
      <c r="M10" s="32" t="s">
        <v>80</v>
      </c>
      <c r="O10" s="9" t="n">
        <f aca="false">1+O9</f>
        <v>9</v>
      </c>
      <c r="P10" s="14" t="str">
        <f aca="false">VLOOKUP(I10,J:M,4,FALSE())&amp;IF(RIGHT(D10,1)="V"," (V)",IF(RIGHT(D10,1)="J"," (J)",""))</f>
        <v>Annabel Lever</v>
      </c>
      <c r="Q10" s="14" t="str">
        <f aca="false">VLOOKUP(H10,ClubNames,2,FALSE())</f>
        <v>Banchory Stonehaven AC</v>
      </c>
      <c r="R10" s="15" t="n">
        <f aca="false">TIME(A10,B10,C10)</f>
        <v>0.00506944444444444</v>
      </c>
    </row>
    <row r="11" customFormat="false" ht="15.75" hidden="false" customHeight="false" outlineLevel="0" collapsed="false">
      <c r="A11" s="16"/>
      <c r="B11" s="23" t="s">
        <v>75</v>
      </c>
      <c r="C11" s="24" t="n">
        <v>21</v>
      </c>
      <c r="D11" s="25" t="n">
        <v>51</v>
      </c>
      <c r="E11" s="26" t="n">
        <f aca="false">Clubs!A12</f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51</v>
      </c>
      <c r="I11" s="28" t="str">
        <f aca="false">Q11&amp;COUNTIF($H$2:$H11,H11)</f>
        <v>Haddington Running Club1</v>
      </c>
      <c r="J11" s="28" t="str">
        <f aca="false">VLOOKUP(L11,ClubNames,2,FALSE())&amp;COUNTIF($L$2:$L11,L11)</f>
        <v>Pitreavie AAC1</v>
      </c>
      <c r="L11" s="30" t="n">
        <v>7</v>
      </c>
      <c r="M11" s="31" t="s">
        <v>81</v>
      </c>
      <c r="O11" s="9" t="n">
        <f aca="false">1+O10</f>
        <v>10</v>
      </c>
      <c r="P11" s="14" t="str">
        <f aca="false">VLOOKUP(I11,J:M,4,FALSE())&amp;IF(RIGHT(D11,1)="V"," (V)",IF(RIGHT(D11,1)="J"," (J)",""))</f>
        <v>Natalie Perry</v>
      </c>
      <c r="Q11" s="14" t="str">
        <f aca="false">VLOOKUP(H11,ClubNames,2,FALSE())</f>
        <v>Haddington Running Club</v>
      </c>
      <c r="R11" s="15" t="n">
        <f aca="false">TIME(A11,B11,C11)</f>
        <v>0.00510416666666667</v>
      </c>
    </row>
    <row r="12" customFormat="false" ht="15.75" hidden="false" customHeight="false" outlineLevel="0" collapsed="false">
      <c r="A12" s="16"/>
      <c r="B12" s="23" t="s">
        <v>75</v>
      </c>
      <c r="C12" s="24" t="n">
        <v>21</v>
      </c>
      <c r="D12" s="25" t="n">
        <v>4</v>
      </c>
      <c r="E12" s="26" t="n">
        <f aca="false">Clubs!A13</f>
        <v>11</v>
      </c>
      <c r="F12" s="27" t="str">
        <f aca="false">Clubs!B13</f>
        <v>Falkirk Victoria Harriers</v>
      </c>
      <c r="G12" s="28" t="n">
        <f aca="false">COUNTIF($H:$H,E12)</f>
        <v>4</v>
      </c>
      <c r="H12" s="29" t="n">
        <f aca="false">IF(OR(RIGHT(D12,1)="V",RIGHT(D12,1)="J"),VALUE(LEFT(D12,LEN(D12)-1)),D12)</f>
        <v>4</v>
      </c>
      <c r="I12" s="28" t="str">
        <f aca="false">Q12&amp;COUNTIF($H$2:$H12,H12)</f>
        <v>Teviotdale Harriers1</v>
      </c>
      <c r="J12" s="28" t="str">
        <f aca="false">VLOOKUP(L12,ClubNames,2,FALSE())&amp;COUNTIF($L$2:$L12,L12)</f>
        <v>Falkirk Victoria Harriers1</v>
      </c>
      <c r="L12" s="30" t="n">
        <v>11</v>
      </c>
      <c r="M12" s="36" t="s">
        <v>82</v>
      </c>
      <c r="O12" s="9" t="n">
        <f aca="false">1+O11</f>
        <v>11</v>
      </c>
      <c r="P12" s="14" t="str">
        <f aca="false">VLOOKUP(I12,J:M,4,FALSE())&amp;IF(RIGHT(D12,1)="V"," (V)",IF(RIGHT(D12,1)="J"," (J)",""))</f>
        <v>Freya Michie </v>
      </c>
      <c r="Q12" s="14" t="str">
        <f aca="false">VLOOKUP(H12,ClubNames,2,FALSE())</f>
        <v>Teviotdale Harriers</v>
      </c>
      <c r="R12" s="15" t="n">
        <f aca="false">TIME(A12,B12,C12)</f>
        <v>0.00510416666666667</v>
      </c>
    </row>
    <row r="13" customFormat="false" ht="15.75" hidden="false" customHeight="false" outlineLevel="0" collapsed="false">
      <c r="A13" s="16"/>
      <c r="B13" s="23" t="s">
        <v>75</v>
      </c>
      <c r="C13" s="24" t="n">
        <v>24</v>
      </c>
      <c r="D13" s="25" t="n">
        <v>31</v>
      </c>
      <c r="E13" s="26" t="n">
        <f aca="false">Clubs!A14</f>
        <v>12</v>
      </c>
      <c r="F13" s="2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31</v>
      </c>
      <c r="I13" s="28" t="str">
        <f aca="false">Q13&amp;COUNTIF($H$2:$H13,H13)</f>
        <v>Corstorphine AAC1</v>
      </c>
      <c r="J13" s="28" t="str">
        <f aca="false">VLOOKUP(L13,ClubNames,2,FALSE())&amp;COUNTIF($L$2:$L13,L13)</f>
        <v>Falkirk Victoria Harriers2</v>
      </c>
      <c r="L13" s="30" t="n">
        <v>11</v>
      </c>
      <c r="M13" s="37" t="s">
        <v>83</v>
      </c>
      <c r="O13" s="9" t="n">
        <f aca="false">1+O12</f>
        <v>12</v>
      </c>
      <c r="P13" s="14" t="str">
        <f aca="false">VLOOKUP(I13,J:M,4,FALSE())&amp;IF(RIGHT(D13,1)="V"," (V)",IF(RIGHT(D13,1)="J"," (J)",""))</f>
        <v>Isla Jumelle</v>
      </c>
      <c r="Q13" s="14" t="str">
        <f aca="false">VLOOKUP(H13,ClubNames,2,FALSE())</f>
        <v>Corstorphine AAC</v>
      </c>
      <c r="R13" s="15" t="n">
        <f aca="false">TIME(A13,B13,C13)</f>
        <v>0.00513888888888889</v>
      </c>
    </row>
    <row r="14" customFormat="false" ht="15.75" hidden="false" customHeight="false" outlineLevel="0" collapsed="false">
      <c r="A14" s="16"/>
      <c r="B14" s="23" t="s">
        <v>75</v>
      </c>
      <c r="C14" s="24" t="n">
        <v>25</v>
      </c>
      <c r="D14" s="25" t="n">
        <v>20</v>
      </c>
      <c r="E14" s="26" t="n">
        <f aca="false">Clubs!A15</f>
        <v>13</v>
      </c>
      <c r="F14" s="2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20</v>
      </c>
      <c r="I14" s="28" t="str">
        <f aca="false">Q14&amp;COUNTIF($H$2:$H14,H14)</f>
        <v>Harmeny AAC2</v>
      </c>
      <c r="J14" s="28" t="str">
        <f aca="false">VLOOKUP(L14,ClubNames,2,FALSE())&amp;COUNTIF($L$2:$L14,L14)</f>
        <v>Falkirk Victoria Harriers3</v>
      </c>
      <c r="L14" s="30" t="n">
        <v>11</v>
      </c>
      <c r="M14" s="37" t="s">
        <v>84</v>
      </c>
      <c r="O14" s="9" t="n">
        <f aca="false">1+O13</f>
        <v>13</v>
      </c>
      <c r="P14" s="14" t="str">
        <f aca="false">VLOOKUP(I14,J:M,4,FALSE())&amp;IF(RIGHT(D14,1)="V"," (V)",IF(RIGHT(D14,1)="J"," (J)",""))</f>
        <v>Francesca Queen</v>
      </c>
      <c r="Q14" s="14" t="str">
        <f aca="false">VLOOKUP(H14,ClubNames,2,FALSE())</f>
        <v>Harmeny AAC</v>
      </c>
      <c r="R14" s="15" t="n">
        <f aca="false">TIME(A14,B14,C14)</f>
        <v>0.00515046296296296</v>
      </c>
    </row>
    <row r="15" customFormat="false" ht="15.75" hidden="false" customHeight="false" outlineLevel="0" collapsed="false">
      <c r="A15" s="16"/>
      <c r="B15" s="23" t="s">
        <v>75</v>
      </c>
      <c r="C15" s="24" t="n">
        <v>27</v>
      </c>
      <c r="D15" s="25" t="n">
        <v>11</v>
      </c>
      <c r="E15" s="26" t="n">
        <f aca="false">Clubs!A16</f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11</v>
      </c>
      <c r="I15" s="28" t="str">
        <f aca="false">Q15&amp;COUNTIF($H$2:$H15,H15)</f>
        <v>Falkirk Victoria Harriers1</v>
      </c>
      <c r="J15" s="28" t="str">
        <f aca="false">VLOOKUP(L15,ClubNames,2,FALSE())&amp;COUNTIF($L$2:$L15,L15)</f>
        <v>Falkirk Victoria Harriers4</v>
      </c>
      <c r="L15" s="30" t="n">
        <v>11</v>
      </c>
      <c r="M15" s="36" t="s">
        <v>85</v>
      </c>
      <c r="O15" s="9" t="n">
        <f aca="false">1+O14</f>
        <v>14</v>
      </c>
      <c r="P15" s="14" t="str">
        <f aca="false">VLOOKUP(I15,J:M,4,FALSE())&amp;IF(RIGHT(D15,1)="V"," (V)",IF(RIGHT(D15,1)="J"," (J)",""))</f>
        <v>Emelia Don</v>
      </c>
      <c r="Q15" s="14" t="str">
        <f aca="false">VLOOKUP(H15,ClubNames,2,FALSE())</f>
        <v>Falkirk Victoria Harriers</v>
      </c>
      <c r="R15" s="15" t="n">
        <f aca="false">TIME(A15,B15,C15)</f>
        <v>0.00517361111111111</v>
      </c>
    </row>
    <row r="16" customFormat="false" ht="15.75" hidden="false" customHeight="false" outlineLevel="0" collapsed="false">
      <c r="A16" s="16"/>
      <c r="B16" s="23" t="s">
        <v>75</v>
      </c>
      <c r="C16" s="24" t="n">
        <v>29</v>
      </c>
      <c r="D16" s="25" t="n">
        <v>39</v>
      </c>
      <c r="E16" s="26" t="n">
        <f aca="false">Clubs!A17</f>
        <v>15</v>
      </c>
      <c r="F16" s="27" t="str">
        <f aca="false">Clubs!B17</f>
        <v>Livingston AC</v>
      </c>
      <c r="G16" s="28" t="n">
        <f aca="false">COUNTIF($H:$H,E16)</f>
        <v>1</v>
      </c>
      <c r="H16" s="29" t="n">
        <f aca="false">IF(OR(RIGHT(D16,1)="V",RIGHT(D16,1)="J"),VALUE(LEFT(D16,LEN(D16)-1)),D16)</f>
        <v>39</v>
      </c>
      <c r="I16" s="28" t="str">
        <f aca="false">Q16&amp;COUNTIF($H$2:$H16,H16)</f>
        <v>Dunfermline Track &amp; Field AC2</v>
      </c>
      <c r="J16" s="28" t="str">
        <f aca="false">VLOOKUP(L16,ClubNames,2,FALSE())&amp;COUNTIF($L$2:$L16,L16)</f>
        <v>Livingston AC1</v>
      </c>
      <c r="L16" s="30" t="n">
        <v>15</v>
      </c>
      <c r="M16" s="31" t="s">
        <v>86</v>
      </c>
      <c r="O16" s="9" t="n">
        <f aca="false">1+O15</f>
        <v>15</v>
      </c>
      <c r="P16" s="14" t="str">
        <f aca="false">VLOOKUP(I16,J:M,4,FALSE())&amp;IF(RIGHT(D16,1)="V"," (V)",IF(RIGHT(D16,1)="J"," (J)",""))</f>
        <v>Blake Sharp</v>
      </c>
      <c r="Q16" s="14" t="str">
        <f aca="false">VLOOKUP(H16,ClubNames,2,FALSE())</f>
        <v>Dunfermline Track &amp; Field AC</v>
      </c>
      <c r="R16" s="15" t="n">
        <f aca="false">TIME(A16,B16,C16)</f>
        <v>0.00519675925925926</v>
      </c>
    </row>
    <row r="17" customFormat="false" ht="15.75" hidden="false" customHeight="false" outlineLevel="0" collapsed="false">
      <c r="A17" s="16"/>
      <c r="B17" s="23" t="s">
        <v>75</v>
      </c>
      <c r="C17" s="24" t="n">
        <v>30</v>
      </c>
      <c r="D17" s="25" t="n">
        <v>20</v>
      </c>
      <c r="E17" s="26" t="n">
        <f aca="false">Clubs!A18</f>
        <v>16</v>
      </c>
      <c r="F17" s="27" t="str">
        <f aca="false">Clubs!B18</f>
        <v>Dundee Hawkhill Harriers</v>
      </c>
      <c r="G17" s="28" t="n">
        <f aca="false">COUNTIF($H:$H,E17)</f>
        <v>2</v>
      </c>
      <c r="H17" s="29" t="n">
        <f aca="false">IF(OR(RIGHT(D17,1)="V",RIGHT(D17,1)="J"),VALUE(LEFT(D17,LEN(D17)-1)),D17)</f>
        <v>20</v>
      </c>
      <c r="I17" s="28" t="str">
        <f aca="false">Q17&amp;COUNTIF($H$2:$H17,H17)</f>
        <v>Harmeny AAC3</v>
      </c>
      <c r="J17" s="28" t="str">
        <f aca="false">VLOOKUP(L17,ClubNames,2,FALSE())&amp;COUNTIF($L$2:$L17,L17)</f>
        <v>Dundee Hawkhill Harriers1</v>
      </c>
      <c r="L17" s="30" t="n">
        <v>16</v>
      </c>
      <c r="M17" s="38" t="s">
        <v>87</v>
      </c>
      <c r="O17" s="9" t="n">
        <f aca="false">1+O16</f>
        <v>16</v>
      </c>
      <c r="P17" s="14" t="str">
        <f aca="false">VLOOKUP(I17,J:M,4,FALSE())&amp;IF(RIGHT(D17,1)="V"," (V)",IF(RIGHT(D17,1)="J"," (J)",""))</f>
        <v>Elléra Macfarlane</v>
      </c>
      <c r="Q17" s="14" t="str">
        <f aca="false">VLOOKUP(H17,ClubNames,2,FALSE())</f>
        <v>Harmeny AAC</v>
      </c>
      <c r="R17" s="15" t="n">
        <f aca="false">TIME(A17,B17,C17)</f>
        <v>0.00520833333333333</v>
      </c>
    </row>
    <row r="18" customFormat="false" ht="15.75" hidden="false" customHeight="false" outlineLevel="0" collapsed="false">
      <c r="A18" s="16"/>
      <c r="B18" s="23" t="s">
        <v>75</v>
      </c>
      <c r="C18" s="24" t="n">
        <v>34</v>
      </c>
      <c r="D18" s="25" t="n">
        <v>6</v>
      </c>
      <c r="E18" s="26" t="n">
        <f aca="false">Clubs!A19</f>
        <v>17</v>
      </c>
      <c r="F18" s="27" t="str">
        <f aca="false">Clubs!B19</f>
        <v>George Heriots School</v>
      </c>
      <c r="G18" s="28" t="n">
        <f aca="false">COUNTIF($H:$H,E18)</f>
        <v>2</v>
      </c>
      <c r="H18" s="29" t="n">
        <f aca="false">IF(OR(RIGHT(D18,1)="V",RIGHT(D18,1)="J"),VALUE(LEFT(D18,LEN(D18)-1)),D18)</f>
        <v>6</v>
      </c>
      <c r="I18" s="28" t="str">
        <f aca="false">Q18&amp;COUNTIF($H$2:$H18,H18)</f>
        <v>Aberdeen AAC1</v>
      </c>
      <c r="J18" s="28" t="str">
        <f aca="false">VLOOKUP(L18,ClubNames,2,FALSE())&amp;COUNTIF($L$2:$L18,L18)</f>
        <v>Dundee Hawkhill Harriers2</v>
      </c>
      <c r="L18" s="30" t="n">
        <v>16</v>
      </c>
      <c r="M18" s="39" t="s">
        <v>88</v>
      </c>
      <c r="O18" s="9" t="n">
        <f aca="false">1+O17</f>
        <v>17</v>
      </c>
      <c r="P18" s="14" t="str">
        <f aca="false">VLOOKUP(I18,J:M,4,FALSE())&amp;IF(RIGHT(D18,1)="V"," (V)",IF(RIGHT(D18,1)="J"," (J)",""))</f>
        <v>Amy Miller</v>
      </c>
      <c r="Q18" s="14" t="str">
        <f aca="false">VLOOKUP(H18,ClubNames,2,FALSE())</f>
        <v>Aberdeen AAC</v>
      </c>
      <c r="R18" s="15" t="n">
        <f aca="false">TIME(A18,B18,C18)</f>
        <v>0.00525462962962963</v>
      </c>
    </row>
    <row r="19" customFormat="false" ht="15.75" hidden="false" customHeight="false" outlineLevel="0" collapsed="false">
      <c r="A19" s="16"/>
      <c r="B19" s="23" t="s">
        <v>75</v>
      </c>
      <c r="C19" s="24" t="n">
        <v>37</v>
      </c>
      <c r="D19" s="25" t="n">
        <v>32</v>
      </c>
      <c r="E19" s="26" t="n">
        <f aca="false">Clubs!A20</f>
        <v>18</v>
      </c>
      <c r="F19" s="27" t="str">
        <f aca="false">Clubs!B20</f>
        <v>Central AC</v>
      </c>
      <c r="G19" s="28" t="n">
        <f aca="false">COUNTIF($H:$H,E19)</f>
        <v>4</v>
      </c>
      <c r="H19" s="29" t="n">
        <f aca="false">IF(OR(RIGHT(D19,1)="V",RIGHT(D19,1)="J"),VALUE(LEFT(D19,LEN(D19)-1)),D19)</f>
        <v>32</v>
      </c>
      <c r="I19" s="28" t="str">
        <f aca="false">Q19&amp;COUNTIF($H$2:$H19,H19)</f>
        <v>Lasswade AAC1</v>
      </c>
      <c r="J19" s="28" t="str">
        <f aca="false">VLOOKUP(L19,ClubNames,2,FALSE())&amp;COUNTIF($L$2:$L19,L19)</f>
        <v>George Heriots School1</v>
      </c>
      <c r="L19" s="30" t="n">
        <v>17</v>
      </c>
      <c r="M19" s="31" t="s">
        <v>89</v>
      </c>
      <c r="O19" s="9" t="n">
        <f aca="false">1+O18</f>
        <v>18</v>
      </c>
      <c r="P19" s="14" t="str">
        <f aca="false">VLOOKUP(I19,J:M,4,FALSE())&amp;IF(RIGHT(D19,1)="V"," (V)",IF(RIGHT(D19,1)="J"," (J)",""))</f>
        <v>Isla Houston </v>
      </c>
      <c r="Q19" s="14" t="str">
        <f aca="false">VLOOKUP(H19,ClubNames,2,FALSE())</f>
        <v>Lasswade AAC</v>
      </c>
      <c r="R19" s="15" t="n">
        <f aca="false">TIME(A19,B19,C19)</f>
        <v>0.00528935185185185</v>
      </c>
    </row>
    <row r="20" customFormat="false" ht="15.75" hidden="false" customHeight="false" outlineLevel="0" collapsed="false">
      <c r="A20" s="16"/>
      <c r="B20" s="23" t="s">
        <v>75</v>
      </c>
      <c r="C20" s="24" t="n">
        <v>39</v>
      </c>
      <c r="D20" s="25" t="n">
        <v>11</v>
      </c>
      <c r="E20" s="26" t="n">
        <f aca="false">Clubs!A21</f>
        <v>19</v>
      </c>
      <c r="F20" s="27" t="str">
        <f aca="false">Clubs!B21</f>
        <v>Metro Aberdeen Running Club</v>
      </c>
      <c r="G20" s="28" t="n">
        <f aca="false">COUNTIF($H:$H,E20)</f>
        <v>4</v>
      </c>
      <c r="H20" s="29" t="n">
        <f aca="false">IF(OR(RIGHT(D20,1)="V",RIGHT(D20,1)="J"),VALUE(LEFT(D20,LEN(D20)-1)),D20)</f>
        <v>11</v>
      </c>
      <c r="I20" s="28" t="str">
        <f aca="false">Q20&amp;COUNTIF($H$2:$H20,H20)</f>
        <v>Falkirk Victoria Harriers2</v>
      </c>
      <c r="J20" s="28" t="str">
        <f aca="false">VLOOKUP(L20,ClubNames,2,FALSE())&amp;COUNTIF($L$2:$L20,L20)</f>
        <v>George Heriots School2</v>
      </c>
      <c r="L20" s="30" t="n">
        <v>17</v>
      </c>
      <c r="M20" s="32" t="s">
        <v>90</v>
      </c>
      <c r="O20" s="9" t="n">
        <f aca="false">1+O19</f>
        <v>19</v>
      </c>
      <c r="P20" s="14" t="str">
        <f aca="false">VLOOKUP(I20,J:M,4,FALSE())&amp;IF(RIGHT(D20,1)="V"," (V)",IF(RIGHT(D20,1)="J"," (J)",""))</f>
        <v>Anna-Leigh Meaney</v>
      </c>
      <c r="Q20" s="14" t="str">
        <f aca="false">VLOOKUP(H20,ClubNames,2,FALSE())</f>
        <v>Falkirk Victoria Harriers</v>
      </c>
      <c r="R20" s="15" t="n">
        <f aca="false">TIME(A20,B20,C20)</f>
        <v>0.0053125</v>
      </c>
    </row>
    <row r="21" customFormat="false" ht="15.75" hidden="false" customHeight="false" outlineLevel="0" collapsed="false">
      <c r="A21" s="16"/>
      <c r="B21" s="23" t="s">
        <v>75</v>
      </c>
      <c r="C21" s="24" t="n">
        <v>48</v>
      </c>
      <c r="D21" s="25" t="n">
        <v>1</v>
      </c>
      <c r="E21" s="26" t="n">
        <f aca="false">Clubs!A22</f>
        <v>20</v>
      </c>
      <c r="F21" s="27" t="str">
        <f aca="false">Clubs!B22</f>
        <v>Harmeny AAC</v>
      </c>
      <c r="G21" s="28" t="n">
        <f aca="false">COUNTIF($H:$H,E21)</f>
        <v>6</v>
      </c>
      <c r="H21" s="29" t="n">
        <f aca="false">IF(OR(RIGHT(D21,1)="V",RIGHT(D21,1)="J"),VALUE(LEFT(D21,LEN(D21)-1)),D21)</f>
        <v>1</v>
      </c>
      <c r="I21" s="28" t="str">
        <f aca="false">Q21&amp;COUNTIF($H$2:$H21,H21)</f>
        <v>Edinburgh AC1</v>
      </c>
      <c r="J21" s="28" t="str">
        <f aca="false">VLOOKUP(L21,ClubNames,2,FALSE())&amp;COUNTIF($L$2:$L21,L21)</f>
        <v>Central AC1</v>
      </c>
      <c r="L21" s="30" t="n">
        <v>18</v>
      </c>
      <c r="M21" s="31" t="s">
        <v>91</v>
      </c>
      <c r="O21" s="9" t="n">
        <f aca="false">1+O20</f>
        <v>20</v>
      </c>
      <c r="P21" s="14" t="str">
        <f aca="false">VLOOKUP(I21,J:M,4,FALSE())&amp;IF(RIGHT(D21,1)="V"," (V)",IF(RIGHT(D21,1)="J"," (J)",""))</f>
        <v>Allegro Gilmore</v>
      </c>
      <c r="Q21" s="14" t="str">
        <f aca="false">VLOOKUP(H21,ClubNames,2,FALSE())</f>
        <v>Edinburgh AC</v>
      </c>
      <c r="R21" s="15" t="n">
        <f aca="false">TIME(A21,B21,C21)</f>
        <v>0.00541666666666667</v>
      </c>
    </row>
    <row r="22" customFormat="false" ht="15.75" hidden="false" customHeight="false" outlineLevel="0" collapsed="false">
      <c r="A22" s="16"/>
      <c r="B22" s="23" t="s">
        <v>75</v>
      </c>
      <c r="C22" s="24" t="n">
        <v>48</v>
      </c>
      <c r="D22" s="25" t="n">
        <v>6</v>
      </c>
      <c r="E22" s="26" t="n">
        <f aca="false">Clubs!A23</f>
        <v>21</v>
      </c>
      <c r="F22" s="2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6</v>
      </c>
      <c r="I22" s="28" t="str">
        <f aca="false">Q22&amp;COUNTIF($H$2:$H22,H22)</f>
        <v>Aberdeen AAC2</v>
      </c>
      <c r="J22" s="28" t="str">
        <f aca="false">VLOOKUP(L22,ClubNames,2,FALSE())&amp;COUNTIF($L$2:$L22,L22)</f>
        <v>Central AC2</v>
      </c>
      <c r="L22" s="30" t="n">
        <v>18</v>
      </c>
      <c r="M22" s="32" t="s">
        <v>92</v>
      </c>
      <c r="O22" s="9" t="n">
        <f aca="false">1+O21</f>
        <v>21</v>
      </c>
      <c r="P22" s="14" t="str">
        <f aca="false">VLOOKUP(I22,J:M,4,FALSE())&amp;IF(RIGHT(D22,1)="V"," (V)",IF(RIGHT(D22,1)="J"," (J)",""))</f>
        <v>Anna Ramsay</v>
      </c>
      <c r="Q22" s="14" t="str">
        <f aca="false">VLOOKUP(H22,ClubNames,2,FALSE())</f>
        <v>Aberdeen AAC</v>
      </c>
      <c r="R22" s="15" t="n">
        <f aca="false">TIME(A22,B22,C22)</f>
        <v>0.00541666666666667</v>
      </c>
    </row>
    <row r="23" customFormat="false" ht="15.75" hidden="false" customHeight="false" outlineLevel="0" collapsed="false">
      <c r="A23" s="16"/>
      <c r="B23" s="23" t="s">
        <v>75</v>
      </c>
      <c r="C23" s="24" t="n">
        <v>54</v>
      </c>
      <c r="D23" s="25" t="n">
        <v>20</v>
      </c>
      <c r="E23" s="26" t="n">
        <f aca="false">Clubs!A24</f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20</v>
      </c>
      <c r="I23" s="28" t="str">
        <f aca="false">Q23&amp;COUNTIF($H$2:$H23,H23)</f>
        <v>Harmeny AAC4</v>
      </c>
      <c r="J23" s="28" t="str">
        <f aca="false">VLOOKUP(L23,ClubNames,2,FALSE())&amp;COUNTIF($L$2:$L23,L23)</f>
        <v>Central AC3</v>
      </c>
      <c r="L23" s="30" t="n">
        <v>18</v>
      </c>
      <c r="M23" s="32" t="s">
        <v>93</v>
      </c>
      <c r="O23" s="9" t="n">
        <f aca="false">1+O22</f>
        <v>22</v>
      </c>
      <c r="P23" s="14" t="str">
        <f aca="false">VLOOKUP(I23,J:M,4,FALSE())&amp;IF(RIGHT(D23,1)="V"," (V)",IF(RIGHT(D23,1)="J"," (J)",""))</f>
        <v>Orla Starkey</v>
      </c>
      <c r="Q23" s="14" t="str">
        <f aca="false">VLOOKUP(H23,ClubNames,2,FALSE())</f>
        <v>Harmeny AAC</v>
      </c>
      <c r="R23" s="15" t="n">
        <f aca="false">TIME(A23,B23,C23)</f>
        <v>0.00548611111111111</v>
      </c>
    </row>
    <row r="24" customFormat="false" ht="15.75" hidden="false" customHeight="false" outlineLevel="0" collapsed="false">
      <c r="A24" s="16"/>
      <c r="B24" s="23" t="s">
        <v>75</v>
      </c>
      <c r="C24" s="24" t="n">
        <v>56</v>
      </c>
      <c r="D24" s="25" t="n">
        <v>20</v>
      </c>
      <c r="E24" s="26" t="n">
        <f aca="false">Clubs!A25</f>
        <v>23</v>
      </c>
      <c r="F24" s="2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20</v>
      </c>
      <c r="I24" s="28" t="str">
        <f aca="false">Q24&amp;COUNTIF($H$2:$H24,H24)</f>
        <v>Harmeny AAC5</v>
      </c>
      <c r="J24" s="28" t="str">
        <f aca="false">VLOOKUP(L24,ClubNames,2,FALSE())&amp;COUNTIF($L$2:$L24,L24)</f>
        <v>Central AC4</v>
      </c>
      <c r="L24" s="30" t="n">
        <v>18</v>
      </c>
      <c r="M24" s="31" t="s">
        <v>94</v>
      </c>
      <c r="O24" s="9" t="n">
        <f aca="false">1+O23</f>
        <v>23</v>
      </c>
      <c r="P24" s="14" t="str">
        <f aca="false">VLOOKUP(I24,J:M,4,FALSE())&amp;IF(RIGHT(D24,1)="V"," (V)",IF(RIGHT(D24,1)="J"," (J)",""))</f>
        <v>Anna Gorrie</v>
      </c>
      <c r="Q24" s="14" t="str">
        <f aca="false">VLOOKUP(H24,ClubNames,2,FALSE())</f>
        <v>Harmeny AAC</v>
      </c>
      <c r="R24" s="15" t="n">
        <f aca="false">TIME(A24,B24,C24)</f>
        <v>0.00550925925925926</v>
      </c>
    </row>
    <row r="25" customFormat="false" ht="15.75" hidden="false" customHeight="false" outlineLevel="0" collapsed="false">
      <c r="A25" s="16"/>
      <c r="B25" s="23" t="s">
        <v>75</v>
      </c>
      <c r="C25" s="24" t="n">
        <v>58</v>
      </c>
      <c r="D25" s="25" t="n">
        <v>18</v>
      </c>
      <c r="E25" s="26" t="n">
        <f aca="false">Clubs!A26</f>
        <v>24</v>
      </c>
      <c r="F25" s="27" t="str">
        <f aca="false">Clubs!B26</f>
        <v>Strathearn Harriers</v>
      </c>
      <c r="G25" s="28" t="n">
        <f aca="false">COUNTIF($H:$H,E25)</f>
        <v>2</v>
      </c>
      <c r="H25" s="29" t="n">
        <f aca="false">IF(OR(RIGHT(D25,1)="V",RIGHT(D25,1)="J"),VALUE(LEFT(D25,LEN(D25)-1)),D25)</f>
        <v>18</v>
      </c>
      <c r="I25" s="28" t="str">
        <f aca="false">Q25&amp;COUNTIF($H$2:$H25,H25)</f>
        <v>Central AC2</v>
      </c>
      <c r="J25" s="28" t="str">
        <f aca="false">VLOOKUP(L25,ClubNames,2,FALSE())&amp;COUNTIF($L$2:$L25,L25)</f>
        <v>Metro Aberdeen Running Club1</v>
      </c>
      <c r="L25" s="30" t="n">
        <v>19</v>
      </c>
      <c r="M25" s="40" t="s">
        <v>95</v>
      </c>
      <c r="O25" s="9" t="n">
        <f aca="false">1+O24</f>
        <v>24</v>
      </c>
      <c r="P25" s="14" t="str">
        <f aca="false">VLOOKUP(I25,J:M,4,FALSE())&amp;IF(RIGHT(D25,1)="V"," (V)",IF(RIGHT(D25,1)="J"," (J)",""))</f>
        <v>Ruth Thomas</v>
      </c>
      <c r="Q25" s="14" t="str">
        <f aca="false">VLOOKUP(H25,ClubNames,2,FALSE())</f>
        <v>Central AC</v>
      </c>
      <c r="R25" s="15" t="n">
        <f aca="false">TIME(A25,B25,C25)</f>
        <v>0.00553240740740741</v>
      </c>
    </row>
    <row r="26" customFormat="false" ht="15.75" hidden="false" customHeight="false" outlineLevel="0" collapsed="false">
      <c r="A26" s="16"/>
      <c r="B26" s="23" t="s">
        <v>96</v>
      </c>
      <c r="C26" s="24" t="n">
        <v>3</v>
      </c>
      <c r="D26" s="25" t="n">
        <v>31</v>
      </c>
      <c r="E26" s="26" t="n">
        <f aca="false">Clubs!A27</f>
        <v>25</v>
      </c>
      <c r="F26" s="2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31</v>
      </c>
      <c r="I26" s="28" t="str">
        <f aca="false">Q26&amp;COUNTIF($H$2:$H26,H26)</f>
        <v>Corstorphine AAC2</v>
      </c>
      <c r="J26" s="28" t="str">
        <f aca="false">VLOOKUP(L26,ClubNames,2,FALSE())&amp;COUNTIF($L$2:$L26,L26)</f>
        <v>Metro Aberdeen Running Club2</v>
      </c>
      <c r="L26" s="30" t="n">
        <v>19</v>
      </c>
      <c r="M26" s="40" t="s">
        <v>97</v>
      </c>
      <c r="O26" s="9" t="n">
        <f aca="false">1+O25</f>
        <v>25</v>
      </c>
      <c r="P26" s="14" t="str">
        <f aca="false">VLOOKUP(I26,J:M,4,FALSE())&amp;IF(RIGHT(D26,1)="V"," (V)",IF(RIGHT(D26,1)="J"," (J)",""))</f>
        <v>Eliza Haddow</v>
      </c>
      <c r="Q26" s="14" t="str">
        <f aca="false">VLOOKUP(H26,ClubNames,2,FALSE())</f>
        <v>Corstorphine AAC</v>
      </c>
      <c r="R26" s="15" t="n">
        <f aca="false">TIME(A26,B26,C26)</f>
        <v>0.00559027777777778</v>
      </c>
    </row>
    <row r="27" customFormat="false" ht="15.75" hidden="false" customHeight="false" outlineLevel="0" collapsed="false">
      <c r="A27" s="16"/>
      <c r="B27" s="23" t="s">
        <v>96</v>
      </c>
      <c r="C27" s="24" t="n">
        <v>5</v>
      </c>
      <c r="D27" s="25" t="n">
        <v>11</v>
      </c>
      <c r="E27" s="26" t="n">
        <f aca="false">Clubs!A28</f>
        <v>26</v>
      </c>
      <c r="F27" s="27" t="str">
        <f aca="false">Clubs!B28</f>
        <v>Wee County Harriers</v>
      </c>
      <c r="G27" s="28" t="n">
        <f aca="false">COUNTIF($H:$H,E27)</f>
        <v>1</v>
      </c>
      <c r="H27" s="29" t="n">
        <f aca="false">IF(OR(RIGHT(D27,1)="V",RIGHT(D27,1)="J"),VALUE(LEFT(D27,LEN(D27)-1)),D27)</f>
        <v>11</v>
      </c>
      <c r="I27" s="28" t="str">
        <f aca="false">Q27&amp;COUNTIF($H$2:$H27,H27)</f>
        <v>Falkirk Victoria Harriers3</v>
      </c>
      <c r="J27" s="28" t="str">
        <f aca="false">VLOOKUP(L27,ClubNames,2,FALSE())&amp;COUNTIF($L$2:$L27,L27)</f>
        <v>Metro Aberdeen Running Club3</v>
      </c>
      <c r="L27" s="30" t="n">
        <v>19</v>
      </c>
      <c r="M27" s="40" t="s">
        <v>98</v>
      </c>
      <c r="O27" s="9" t="n">
        <f aca="false">1+O26</f>
        <v>26</v>
      </c>
      <c r="P27" s="14" t="str">
        <f aca="false">VLOOKUP(I27,J:M,4,FALSE())&amp;IF(RIGHT(D27,1)="V"," (V)",IF(RIGHT(D27,1)="J"," (J)",""))</f>
        <v>Tess Rennie</v>
      </c>
      <c r="Q27" s="14" t="str">
        <f aca="false">VLOOKUP(H27,ClubNames,2,FALSE())</f>
        <v>Falkirk Victoria Harriers</v>
      </c>
      <c r="R27" s="15" t="n">
        <f aca="false">TIME(A27,B27,C27)</f>
        <v>0.00561342592592593</v>
      </c>
    </row>
    <row r="28" customFormat="false" ht="15.75" hidden="false" customHeight="false" outlineLevel="0" collapsed="false">
      <c r="A28" s="16"/>
      <c r="B28" s="23" t="s">
        <v>96</v>
      </c>
      <c r="C28" s="24" t="n">
        <v>6</v>
      </c>
      <c r="D28" s="25" t="n">
        <v>27</v>
      </c>
      <c r="E28" s="26" t="n">
        <f aca="false">Clubs!A29</f>
        <v>27</v>
      </c>
      <c r="F28" s="27" t="str">
        <f aca="false">Clubs!B29</f>
        <v>Linlithgow AC</v>
      </c>
      <c r="G28" s="28" t="n">
        <f aca="false">COUNTIF($H:$H,E28)</f>
        <v>4</v>
      </c>
      <c r="H28" s="29" t="n">
        <f aca="false">IF(OR(RIGHT(D28,1)="V",RIGHT(D28,1)="J"),VALUE(LEFT(D28,LEN(D28)-1)),D28)</f>
        <v>27</v>
      </c>
      <c r="I28" s="28" t="str">
        <f aca="false">Q28&amp;COUNTIF($H$2:$H28,H28)</f>
        <v>Linlithgow AC3</v>
      </c>
      <c r="J28" s="28" t="str">
        <f aca="false">VLOOKUP(L28,ClubNames,2,FALSE())&amp;COUNTIF($L$2:$L28,L28)</f>
        <v>Metro Aberdeen Running Club4</v>
      </c>
      <c r="L28" s="30" t="n">
        <v>19</v>
      </c>
      <c r="M28" s="40" t="s">
        <v>99</v>
      </c>
      <c r="O28" s="9" t="n">
        <f aca="false">1+O27</f>
        <v>27</v>
      </c>
      <c r="P28" s="14" t="str">
        <f aca="false">VLOOKUP(I28,J:M,4,FALSE())&amp;IF(RIGHT(D28,1)="V"," (V)",IF(RIGHT(D28,1)="J"," (J)",""))</f>
        <v>Isla MacRae</v>
      </c>
      <c r="Q28" s="14" t="str">
        <f aca="false">VLOOKUP(H28,ClubNames,2,FALSE())</f>
        <v>Linlithgow AC</v>
      </c>
      <c r="R28" s="15" t="n">
        <f aca="false">TIME(A28,B28,C28)</f>
        <v>0.005625</v>
      </c>
    </row>
    <row r="29" customFormat="false" ht="15.75" hidden="false" customHeight="false" outlineLevel="0" collapsed="false">
      <c r="A29" s="16"/>
      <c r="B29" s="23" t="s">
        <v>96</v>
      </c>
      <c r="C29" s="24" t="n">
        <v>8</v>
      </c>
      <c r="D29" s="25" t="n">
        <v>24</v>
      </c>
      <c r="E29" s="26" t="n">
        <f aca="false">Clubs!A30</f>
        <v>28</v>
      </c>
      <c r="F29" s="2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24</v>
      </c>
      <c r="I29" s="28" t="str">
        <f aca="false">Q29&amp;COUNTIF($H$2:$H29,H29)</f>
        <v>Strathearn Harriers1</v>
      </c>
      <c r="J29" s="28" t="str">
        <f aca="false">VLOOKUP(L29,ClubNames,2,FALSE())&amp;COUNTIF($L$2:$L29,L29)</f>
        <v>Harmeny AAC1</v>
      </c>
      <c r="L29" s="30" t="n">
        <v>20</v>
      </c>
      <c r="M29" s="41" t="s">
        <v>100</v>
      </c>
      <c r="O29" s="9" t="n">
        <f aca="false">1+O28</f>
        <v>28</v>
      </c>
      <c r="P29" s="14" t="str">
        <f aca="false">VLOOKUP(I29,J:M,4,FALSE())&amp;IF(RIGHT(D29,1)="V"," (V)",IF(RIGHT(D29,1)="J"," (J)",""))</f>
        <v>Skye McGregor</v>
      </c>
      <c r="Q29" s="14" t="str">
        <f aca="false">VLOOKUP(H29,ClubNames,2,FALSE())</f>
        <v>Strathearn Harriers</v>
      </c>
      <c r="R29" s="15" t="n">
        <f aca="false">TIME(A29,B29,C29)</f>
        <v>0.00564814814814815</v>
      </c>
    </row>
    <row r="30" customFormat="false" ht="15.75" hidden="false" customHeight="false" outlineLevel="0" collapsed="false">
      <c r="A30" s="16"/>
      <c r="B30" s="23" t="s">
        <v>96</v>
      </c>
      <c r="C30" s="24" t="n">
        <v>9</v>
      </c>
      <c r="D30" s="25" t="n">
        <v>29</v>
      </c>
      <c r="E30" s="26" t="n">
        <f aca="false">Clubs!A31</f>
        <v>29</v>
      </c>
      <c r="F30" s="27" t="str">
        <f aca="false">Clubs!B31</f>
        <v>Team Borders</v>
      </c>
      <c r="G30" s="28" t="n">
        <f aca="false">COUNTIF($H:$H,E30)</f>
        <v>3</v>
      </c>
      <c r="H30" s="29" t="n">
        <f aca="false">IF(OR(RIGHT(D30,1)="V",RIGHT(D30,1)="J"),VALUE(LEFT(D30,LEN(D30)-1)),D30)</f>
        <v>29</v>
      </c>
      <c r="I30" s="28" t="str">
        <f aca="false">Q30&amp;COUNTIF($H$2:$H30,H30)</f>
        <v>Team Borders1</v>
      </c>
      <c r="J30" s="28" t="str">
        <f aca="false">VLOOKUP(L30,ClubNames,2,FALSE())&amp;COUNTIF($L$2:$L30,L30)</f>
        <v>Harmeny AAC2</v>
      </c>
      <c r="L30" s="30" t="n">
        <v>20</v>
      </c>
      <c r="M30" s="42" t="s">
        <v>101</v>
      </c>
      <c r="O30" s="9" t="n">
        <f aca="false">1+O29</f>
        <v>29</v>
      </c>
      <c r="P30" s="14" t="str">
        <f aca="false">VLOOKUP(I30,J:M,4,FALSE())&amp;IF(RIGHT(D30,1)="V"," (V)",IF(RIGHT(D30,1)="J"," (J)",""))</f>
        <v>Amber Lavin</v>
      </c>
      <c r="Q30" s="14" t="str">
        <f aca="false">VLOOKUP(H30,ClubNames,2,FALSE())</f>
        <v>Team Borders</v>
      </c>
      <c r="R30" s="15" t="n">
        <f aca="false">TIME(A30,B30,C30)</f>
        <v>0.00565972222222222</v>
      </c>
    </row>
    <row r="31" customFormat="false" ht="15.75" hidden="false" customHeight="false" outlineLevel="0" collapsed="false">
      <c r="A31" s="16"/>
      <c r="B31" s="23" t="s">
        <v>96</v>
      </c>
      <c r="C31" s="24" t="n">
        <v>9</v>
      </c>
      <c r="D31" s="25" t="n">
        <v>15</v>
      </c>
      <c r="E31" s="26" t="n">
        <f aca="false">Clubs!A32</f>
        <v>30</v>
      </c>
      <c r="F31" s="27" t="str">
        <f aca="false">Clubs!B32</f>
        <v>Perth Strathtay Harriers</v>
      </c>
      <c r="G31" s="28" t="n">
        <f aca="false">COUNTIF($H:$H,E31)</f>
        <v>0</v>
      </c>
      <c r="H31" s="29" t="n">
        <f aca="false">IF(OR(RIGHT(D31,1)="V",RIGHT(D31,1)="J"),VALUE(LEFT(D31,LEN(D31)-1)),D31)</f>
        <v>15</v>
      </c>
      <c r="I31" s="28" t="str">
        <f aca="false">Q31&amp;COUNTIF($H$2:$H31,H31)</f>
        <v>Livingston AC1</v>
      </c>
      <c r="J31" s="28" t="str">
        <f aca="false">VLOOKUP(L31,ClubNames,2,FALSE())&amp;COUNTIF($L$2:$L31,L31)</f>
        <v>Harmeny AAC3</v>
      </c>
      <c r="L31" s="30" t="n">
        <v>20</v>
      </c>
      <c r="M31" s="42" t="s">
        <v>102</v>
      </c>
      <c r="O31" s="9" t="n">
        <f aca="false">1+O30</f>
        <v>30</v>
      </c>
      <c r="P31" s="14" t="str">
        <f aca="false">VLOOKUP(I31,J:M,4,FALSE())&amp;IF(RIGHT(D31,1)="V"," (V)",IF(RIGHT(D31,1)="J"," (J)",""))</f>
        <v>Elloise McGregor</v>
      </c>
      <c r="Q31" s="14" t="str">
        <f aca="false">VLOOKUP(H31,ClubNames,2,FALSE())</f>
        <v>Livingston AC</v>
      </c>
      <c r="R31" s="15" t="n">
        <f aca="false">TIME(A31,B31,C31)</f>
        <v>0.00565972222222222</v>
      </c>
    </row>
    <row r="32" customFormat="false" ht="15.75" hidden="false" customHeight="false" outlineLevel="0" collapsed="false">
      <c r="A32" s="16"/>
      <c r="B32" s="23" t="s">
        <v>96</v>
      </c>
      <c r="C32" s="24" t="n">
        <v>9</v>
      </c>
      <c r="D32" s="25" t="n">
        <v>19</v>
      </c>
      <c r="E32" s="26" t="n">
        <f aca="false">Clubs!A33</f>
        <v>31</v>
      </c>
      <c r="F32" s="27" t="str">
        <f aca="false">Clubs!B33</f>
        <v>Corstorphine AAC</v>
      </c>
      <c r="G32" s="28" t="n">
        <f aca="false">COUNTIF($H:$H,E32)</f>
        <v>3</v>
      </c>
      <c r="H32" s="29" t="n">
        <f aca="false">IF(OR(RIGHT(D32,1)="V",RIGHT(D32,1)="J"),VALUE(LEFT(D32,LEN(D32)-1)),D32)</f>
        <v>19</v>
      </c>
      <c r="I32" s="28" t="str">
        <f aca="false">Q32&amp;COUNTIF($H$2:$H32,H32)</f>
        <v>Metro Aberdeen Running Club1</v>
      </c>
      <c r="J32" s="28" t="str">
        <f aca="false">VLOOKUP(L32,ClubNames,2,FALSE())&amp;COUNTIF($L$2:$L32,L32)</f>
        <v>Harmeny AAC4</v>
      </c>
      <c r="L32" s="30" t="n">
        <v>20</v>
      </c>
      <c r="M32" s="41" t="s">
        <v>103</v>
      </c>
      <c r="O32" s="9" t="n">
        <f aca="false">1+O31</f>
        <v>31</v>
      </c>
      <c r="P32" s="14" t="str">
        <f aca="false">VLOOKUP(I32,J:M,4,FALSE())&amp;IF(RIGHT(D32,1)="V"," (V)",IF(RIGHT(D32,1)="J"," (J)",""))</f>
        <v>Marney Rezin</v>
      </c>
      <c r="Q32" s="14" t="str">
        <f aca="false">VLOOKUP(H32,ClubNames,2,FALSE())</f>
        <v>Metro Aberdeen Running Club</v>
      </c>
      <c r="R32" s="15" t="n">
        <f aca="false">TIME(A32,B32,C32)</f>
        <v>0.00565972222222222</v>
      </c>
    </row>
    <row r="33" customFormat="false" ht="15.75" hidden="false" customHeight="false" outlineLevel="0" collapsed="false">
      <c r="A33" s="16"/>
      <c r="B33" s="23" t="s">
        <v>96</v>
      </c>
      <c r="C33" s="24" t="n">
        <v>9</v>
      </c>
      <c r="D33" s="25" t="n">
        <v>39</v>
      </c>
      <c r="E33" s="26" t="n">
        <f aca="false">Clubs!A34</f>
        <v>32</v>
      </c>
      <c r="F33" s="27" t="str">
        <f aca="false">Clubs!B34</f>
        <v>Lasswade AAC</v>
      </c>
      <c r="G33" s="28" t="n">
        <f aca="false">COUNTIF($H:$H,E33)</f>
        <v>2</v>
      </c>
      <c r="H33" s="29" t="n">
        <f aca="false">IF(OR(RIGHT(D33,1)="V",RIGHT(D33,1)="J"),VALUE(LEFT(D33,LEN(D33)-1)),D33)</f>
        <v>39</v>
      </c>
      <c r="I33" s="28" t="str">
        <f aca="false">Q33&amp;COUNTIF($H$2:$H33,H33)</f>
        <v>Dunfermline Track &amp; Field AC3</v>
      </c>
      <c r="J33" s="28" t="str">
        <f aca="false">VLOOKUP(L33,ClubNames,2,FALSE())&amp;COUNTIF($L$2:$L33,L33)</f>
        <v>Harmeny AAC5</v>
      </c>
      <c r="L33" s="30" t="n">
        <v>20</v>
      </c>
      <c r="M33" s="42" t="s">
        <v>104</v>
      </c>
      <c r="O33" s="9" t="n">
        <f aca="false">1+O32</f>
        <v>32</v>
      </c>
      <c r="P33" s="14" t="str">
        <f aca="false">VLOOKUP(I33,J:M,4,FALSE())&amp;IF(RIGHT(D33,1)="V"," (V)",IF(RIGHT(D33,1)="J"," (J)",""))</f>
        <v>Mara Lowe</v>
      </c>
      <c r="Q33" s="14" t="str">
        <f aca="false">VLOOKUP(H33,ClubNames,2,FALSE())</f>
        <v>Dunfermline Track &amp; Field AC</v>
      </c>
      <c r="R33" s="15" t="n">
        <f aca="false">TIME(A33,B33,C33)</f>
        <v>0.00565972222222222</v>
      </c>
    </row>
    <row r="34" customFormat="false" ht="15.75" hidden="false" customHeight="false" outlineLevel="0" collapsed="false">
      <c r="A34" s="16"/>
      <c r="B34" s="23" t="s">
        <v>96</v>
      </c>
      <c r="C34" s="24" t="n">
        <v>9</v>
      </c>
      <c r="D34" s="25" t="n">
        <v>26</v>
      </c>
      <c r="E34" s="26" t="n">
        <f aca="false">Clubs!A35</f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26</v>
      </c>
      <c r="I34" s="28" t="str">
        <f aca="false">Q34&amp;COUNTIF($H$2:$H34,H34)</f>
        <v>Wee County Harriers1</v>
      </c>
      <c r="J34" s="28" t="str">
        <f aca="false">VLOOKUP(L34,ClubNames,2,FALSE())&amp;COUNTIF($L$2:$L34,L34)</f>
        <v>Harmeny AAC6</v>
      </c>
      <c r="L34" s="30" t="n">
        <v>20</v>
      </c>
      <c r="M34" s="42" t="s">
        <v>105</v>
      </c>
      <c r="O34" s="9" t="n">
        <f aca="false">1+O33</f>
        <v>33</v>
      </c>
      <c r="P34" s="14" t="str">
        <f aca="false">VLOOKUP(I34,J:M,4,FALSE())&amp;IF(RIGHT(D34,1)="V"," (V)",IF(RIGHT(D34,1)="J"," (J)",""))</f>
        <v>aoife kelly</v>
      </c>
      <c r="Q34" s="14" t="str">
        <f aca="false">VLOOKUP(H34,ClubNames,2,FALSE())</f>
        <v>Wee County Harriers</v>
      </c>
      <c r="R34" s="15" t="n">
        <f aca="false">TIME(A34,B34,C34)</f>
        <v>0.00565972222222222</v>
      </c>
    </row>
    <row r="35" customFormat="false" ht="15.75" hidden="false" customHeight="false" outlineLevel="0" collapsed="false">
      <c r="A35" s="16"/>
      <c r="B35" s="23" t="s">
        <v>96</v>
      </c>
      <c r="C35" s="24" t="n">
        <v>9</v>
      </c>
      <c r="D35" s="25" t="n">
        <v>24</v>
      </c>
      <c r="E35" s="26" t="n">
        <f aca="false">Clubs!A36</f>
        <v>34</v>
      </c>
      <c r="F35" s="2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24</v>
      </c>
      <c r="I35" s="28" t="str">
        <f aca="false">Q35&amp;COUNTIF($H$2:$H35,H35)</f>
        <v>Strathearn Harriers2</v>
      </c>
      <c r="J35" s="28" t="str">
        <f aca="false">VLOOKUP(L35,ClubNames,2,FALSE())&amp;COUNTIF($L$2:$L35,L35)</f>
        <v>Strathearn Harriers1</v>
      </c>
      <c r="L35" s="30" t="n">
        <v>24</v>
      </c>
      <c r="M35" s="31" t="s">
        <v>106</v>
      </c>
      <c r="O35" s="9" t="n">
        <f aca="false">1+O34</f>
        <v>34</v>
      </c>
      <c r="P35" s="14" t="str">
        <f aca="false">VLOOKUP(I35,J:M,4,FALSE())&amp;IF(RIGHT(D35,1)="V"," (V)",IF(RIGHT(D35,1)="J"," (J)",""))</f>
        <v>Ailsa McColm</v>
      </c>
      <c r="Q35" s="14" t="str">
        <f aca="false">VLOOKUP(H35,ClubNames,2,FALSE())</f>
        <v>Strathearn Harriers</v>
      </c>
      <c r="R35" s="15" t="n">
        <f aca="false">TIME(A35,B35,C35)</f>
        <v>0.00565972222222222</v>
      </c>
    </row>
    <row r="36" customFormat="false" ht="15.75" hidden="false" customHeight="false" outlineLevel="0" collapsed="false">
      <c r="A36" s="16"/>
      <c r="B36" s="23" t="s">
        <v>96</v>
      </c>
      <c r="C36" s="24" t="n">
        <v>9</v>
      </c>
      <c r="D36" s="25" t="n">
        <v>29</v>
      </c>
      <c r="E36" s="26" t="n">
        <f aca="false">Clubs!A37</f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29</v>
      </c>
      <c r="I36" s="28" t="str">
        <f aca="false">Q36&amp;COUNTIF($H$2:$H36,H36)</f>
        <v>Team Borders2</v>
      </c>
      <c r="J36" s="28" t="str">
        <f aca="false">VLOOKUP(L36,ClubNames,2,FALSE())&amp;COUNTIF($L$2:$L36,L36)</f>
        <v>Strathearn Harriers2</v>
      </c>
      <c r="L36" s="30" t="n">
        <v>24</v>
      </c>
      <c r="M36" s="32" t="s">
        <v>107</v>
      </c>
      <c r="O36" s="9" t="n">
        <f aca="false">1+O35</f>
        <v>35</v>
      </c>
      <c r="P36" s="14" t="str">
        <f aca="false">VLOOKUP(I36,J:M,4,FALSE())&amp;IF(RIGHT(D36,1)="V"," (V)",IF(RIGHT(D36,1)="J"," (J)",""))</f>
        <v>Flora Graham</v>
      </c>
      <c r="Q36" s="14" t="str">
        <f aca="false">VLOOKUP(H36,ClubNames,2,FALSE())</f>
        <v>Team Borders</v>
      </c>
      <c r="R36" s="15" t="n">
        <f aca="false">TIME(A36,B36,C36)</f>
        <v>0.00565972222222222</v>
      </c>
    </row>
    <row r="37" customFormat="false" ht="15.75" hidden="false" customHeight="false" outlineLevel="0" collapsed="false">
      <c r="A37" s="16"/>
      <c r="B37" s="23" t="s">
        <v>96</v>
      </c>
      <c r="C37" s="24" t="n">
        <v>13</v>
      </c>
      <c r="D37" s="25" t="n">
        <v>18</v>
      </c>
      <c r="E37" s="26" t="n">
        <f aca="false">Clubs!A38</f>
        <v>36</v>
      </c>
      <c r="F37" s="27" t="str">
        <f aca="false">Clubs!B38</f>
        <v>Banchory Stonehaven AC</v>
      </c>
      <c r="G37" s="28" t="n">
        <f aca="false">COUNTIF($H:$H,E37)</f>
        <v>3</v>
      </c>
      <c r="H37" s="29" t="n">
        <f aca="false">IF(OR(RIGHT(D37,1)="V",RIGHT(D37,1)="J"),VALUE(LEFT(D37,LEN(D37)-1)),D37)</f>
        <v>18</v>
      </c>
      <c r="I37" s="28" t="str">
        <f aca="false">Q37&amp;COUNTIF($H$2:$H37,H37)</f>
        <v>Central AC3</v>
      </c>
      <c r="J37" s="28" t="str">
        <f aca="false">VLOOKUP(L37,ClubNames,2,FALSE())&amp;COUNTIF($L$2:$L37,L37)</f>
        <v>Wee County Harriers1</v>
      </c>
      <c r="L37" s="30" t="n">
        <v>26</v>
      </c>
      <c r="M37" s="38" t="s">
        <v>108</v>
      </c>
      <c r="O37" s="9" t="n">
        <f aca="false">1+O36</f>
        <v>36</v>
      </c>
      <c r="P37" s="14" t="str">
        <f aca="false">VLOOKUP(I37,J:M,4,FALSE())&amp;IF(RIGHT(D37,1)="V"," (V)",IF(RIGHT(D37,1)="J"," (J)",""))</f>
        <v>Noa Martinez-Molina</v>
      </c>
      <c r="Q37" s="14" t="str">
        <f aca="false">VLOOKUP(H37,ClubNames,2,FALSE())</f>
        <v>Central AC</v>
      </c>
      <c r="R37" s="15" t="n">
        <f aca="false">TIME(A37,B37,C37)</f>
        <v>0.00570601851851852</v>
      </c>
    </row>
    <row r="38" customFormat="false" ht="15.75" hidden="false" customHeight="false" outlineLevel="0" collapsed="false">
      <c r="A38" s="16"/>
      <c r="B38" s="23" t="s">
        <v>96</v>
      </c>
      <c r="C38" s="24" t="n">
        <v>14</v>
      </c>
      <c r="D38" s="25" t="n">
        <v>6</v>
      </c>
      <c r="E38" s="26" t="n">
        <f aca="false">Clubs!A39</f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6</v>
      </c>
      <c r="I38" s="28" t="str">
        <f aca="false">Q38&amp;COUNTIF($H$2:$H38,H38)</f>
        <v>Aberdeen AAC3</v>
      </c>
      <c r="J38" s="28" t="str">
        <f aca="false">VLOOKUP(L38,ClubNames,2,FALSE())&amp;COUNTIF($L$2:$L38,L38)</f>
        <v>Linlithgow AC1</v>
      </c>
      <c r="L38" s="30" t="n">
        <v>27</v>
      </c>
      <c r="M38" s="14" t="s">
        <v>109</v>
      </c>
      <c r="O38" s="9" t="n">
        <f aca="false">1+O37</f>
        <v>37</v>
      </c>
      <c r="P38" s="14" t="str">
        <f aca="false">VLOOKUP(I38,J:M,4,FALSE())&amp;IF(RIGHT(D38,1)="V"," (V)",IF(RIGHT(D38,1)="J"," (J)",""))</f>
        <v>Havana Bowie </v>
      </c>
      <c r="Q38" s="14" t="str">
        <f aca="false">VLOOKUP(H38,ClubNames,2,FALSE())</f>
        <v>Aberdeen AAC</v>
      </c>
      <c r="R38" s="15" t="n">
        <f aca="false">TIME(A38,B38,C38)</f>
        <v>0.00571759259259259</v>
      </c>
    </row>
    <row r="39" customFormat="false" ht="15.75" hidden="false" customHeight="false" outlineLevel="0" collapsed="false">
      <c r="A39" s="16"/>
      <c r="B39" s="23" t="s">
        <v>96</v>
      </c>
      <c r="C39" s="24" t="n">
        <v>15</v>
      </c>
      <c r="D39" s="25" t="n">
        <v>17</v>
      </c>
      <c r="E39" s="26" t="n">
        <f aca="false">Clubs!A40</f>
        <v>38</v>
      </c>
      <c r="F39" s="2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17</v>
      </c>
      <c r="I39" s="28" t="str">
        <f aca="false">Q39&amp;COUNTIF($H$2:$H39,H39)</f>
        <v>George Heriots School1</v>
      </c>
      <c r="J39" s="28" t="str">
        <f aca="false">VLOOKUP(L39,ClubNames,2,FALSE())&amp;COUNTIF($L$2:$L39,L39)</f>
        <v>Linlithgow AC2</v>
      </c>
      <c r="L39" s="30" t="n">
        <v>27</v>
      </c>
      <c r="M39" s="43" t="s">
        <v>110</v>
      </c>
      <c r="O39" s="9" t="n">
        <f aca="false">1+O38</f>
        <v>38</v>
      </c>
      <c r="P39" s="14" t="str">
        <f aca="false">VLOOKUP(I39,J:M,4,FALSE())&amp;IF(RIGHT(D39,1)="V"," (V)",IF(RIGHT(D39,1)="J"," (J)",""))</f>
        <v>Millie Nisbet</v>
      </c>
      <c r="Q39" s="14" t="str">
        <f aca="false">VLOOKUP(H39,ClubNames,2,FALSE())</f>
        <v>George Heriots School</v>
      </c>
      <c r="R39" s="15" t="n">
        <f aca="false">TIME(A39,B39,C39)</f>
        <v>0.00572916666666667</v>
      </c>
    </row>
    <row r="40" customFormat="false" ht="15.75" hidden="false" customHeight="false" outlineLevel="0" collapsed="false">
      <c r="A40" s="16"/>
      <c r="B40" s="23" t="s">
        <v>96</v>
      </c>
      <c r="C40" s="24" t="n">
        <v>22</v>
      </c>
      <c r="D40" s="25" t="n">
        <v>19</v>
      </c>
      <c r="E40" s="26" t="n">
        <f aca="false">Clubs!A41</f>
        <v>39</v>
      </c>
      <c r="F40" s="27" t="str">
        <f aca="false">Clubs!B41</f>
        <v>Dunfermline Track &amp; Field AC</v>
      </c>
      <c r="G40" s="28" t="n">
        <f aca="false">COUNTIF($H:$H,E40)</f>
        <v>3</v>
      </c>
      <c r="H40" s="29" t="n">
        <f aca="false">IF(OR(RIGHT(D40,1)="V",RIGHT(D40,1)="J"),VALUE(LEFT(D40,LEN(D40)-1)),D40)</f>
        <v>19</v>
      </c>
      <c r="I40" s="28" t="str">
        <f aca="false">Q40&amp;COUNTIF($H$2:$H40,H40)</f>
        <v>Metro Aberdeen Running Club2</v>
      </c>
      <c r="J40" s="28" t="str">
        <f aca="false">VLOOKUP(L40,ClubNames,2,FALSE())&amp;COUNTIF($L$2:$L40,L40)</f>
        <v>Linlithgow AC3</v>
      </c>
      <c r="L40" s="30" t="n">
        <v>27</v>
      </c>
      <c r="M40" s="32" t="s">
        <v>111</v>
      </c>
      <c r="O40" s="9" t="n">
        <f aca="false">1+O39</f>
        <v>39</v>
      </c>
      <c r="P40" s="14" t="str">
        <f aca="false">VLOOKUP(I40,J:M,4,FALSE())&amp;IF(RIGHT(D40,1)="V"," (V)",IF(RIGHT(D40,1)="J"," (J)",""))</f>
        <v>Sophie Richards</v>
      </c>
      <c r="Q40" s="14" t="str">
        <f aca="false">VLOOKUP(H40,ClubNames,2,FALSE())</f>
        <v>Metro Aberdeen Running Club</v>
      </c>
      <c r="R40" s="15" t="n">
        <f aca="false">TIME(A40,B40,C40)</f>
        <v>0.00581018518518519</v>
      </c>
    </row>
    <row r="41" customFormat="false" ht="15.75" hidden="false" customHeight="false" outlineLevel="0" collapsed="false">
      <c r="A41" s="16"/>
      <c r="B41" s="23" t="s">
        <v>96</v>
      </c>
      <c r="C41" s="24" t="n">
        <v>23</v>
      </c>
      <c r="D41" s="25" t="n">
        <v>29</v>
      </c>
      <c r="E41" s="26" t="n">
        <f aca="false">Clubs!A42</f>
        <v>40</v>
      </c>
      <c r="F41" s="27" t="str">
        <f aca="false">Clubs!B42</f>
        <v>Team East Lothian</v>
      </c>
      <c r="G41" s="28" t="n">
        <f aca="false">COUNTIF($H:$H,E41)</f>
        <v>1</v>
      </c>
      <c r="H41" s="29" t="n">
        <f aca="false">IF(OR(RIGHT(D41,1)="V",RIGHT(D41,1)="J"),VALUE(LEFT(D41,LEN(D41)-1)),D41)</f>
        <v>29</v>
      </c>
      <c r="I41" s="28" t="str">
        <f aca="false">Q41&amp;COUNTIF($H$2:$H41,H41)</f>
        <v>Team Borders3</v>
      </c>
      <c r="J41" s="28" t="str">
        <f aca="false">VLOOKUP(L41,ClubNames,2,FALSE())&amp;COUNTIF($L$2:$L41,L41)</f>
        <v>Linlithgow AC4</v>
      </c>
      <c r="L41" s="30" t="n">
        <v>27</v>
      </c>
      <c r="M41" s="43" t="s">
        <v>112</v>
      </c>
      <c r="O41" s="9" t="n">
        <f aca="false">1+O40</f>
        <v>40</v>
      </c>
      <c r="P41" s="14" t="str">
        <f aca="false">VLOOKUP(I41,J:M,4,FALSE())&amp;IF(RIGHT(D41,1)="V"," (V)",IF(RIGHT(D41,1)="J"," (J)",""))</f>
        <v>Freya Johnston</v>
      </c>
      <c r="Q41" s="14" t="str">
        <f aca="false">VLOOKUP(H41,ClubNames,2,FALSE())</f>
        <v>Team Borders</v>
      </c>
      <c r="R41" s="15" t="n">
        <f aca="false">TIME(A41,B41,C41)</f>
        <v>0.00582175925925926</v>
      </c>
    </row>
    <row r="42" customFormat="false" ht="15.75" hidden="false" customHeight="false" outlineLevel="0" collapsed="false">
      <c r="A42" s="16"/>
      <c r="B42" s="23" t="s">
        <v>96</v>
      </c>
      <c r="C42" s="24" t="n">
        <v>23</v>
      </c>
      <c r="D42" s="25" t="n">
        <v>20</v>
      </c>
      <c r="E42" s="26" t="n">
        <f aca="false">Clubs!A43</f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20</v>
      </c>
      <c r="I42" s="28" t="str">
        <f aca="false">Q42&amp;COUNTIF($H$2:$H42,H42)</f>
        <v>Harmeny AAC6</v>
      </c>
      <c r="J42" s="28" t="str">
        <f aca="false">VLOOKUP(L42,ClubNames,2,FALSE())&amp;COUNTIF($L$2:$L42,L42)</f>
        <v>Team Borders1</v>
      </c>
      <c r="L42" s="30" t="n">
        <v>29</v>
      </c>
      <c r="M42" s="31" t="s">
        <v>113</v>
      </c>
      <c r="O42" s="9" t="n">
        <f aca="false">1+O41</f>
        <v>41</v>
      </c>
      <c r="P42" s="14" t="str">
        <f aca="false">VLOOKUP(I42,J:M,4,FALSE())&amp;IF(RIGHT(D42,1)="V"," (V)",IF(RIGHT(D42,1)="J"," (J)",""))</f>
        <v>Emilia Bicknell</v>
      </c>
      <c r="Q42" s="14" t="str">
        <f aca="false">VLOOKUP(H42,ClubNames,2,FALSE())</f>
        <v>Harmeny AAC</v>
      </c>
      <c r="R42" s="15" t="n">
        <f aca="false">TIME(A42,B42,C42)</f>
        <v>0.00582175925925926</v>
      </c>
    </row>
    <row r="43" customFormat="false" ht="15.75" hidden="false" customHeight="false" outlineLevel="0" collapsed="false">
      <c r="A43" s="16"/>
      <c r="B43" s="23" t="s">
        <v>96</v>
      </c>
      <c r="C43" s="24" t="n">
        <v>28</v>
      </c>
      <c r="D43" s="25" t="n">
        <v>16</v>
      </c>
      <c r="E43" s="26" t="n">
        <f aca="false">Clubs!A44</f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16</v>
      </c>
      <c r="I43" s="28" t="str">
        <f aca="false">Q43&amp;COUNTIF($H$2:$H43,H43)</f>
        <v>Dundee Hawkhill Harriers1</v>
      </c>
      <c r="J43" s="28" t="str">
        <f aca="false">VLOOKUP(L43,ClubNames,2,FALSE())&amp;COUNTIF($L$2:$L43,L43)</f>
        <v>Team Borders2</v>
      </c>
      <c r="L43" s="30" t="n">
        <v>29</v>
      </c>
      <c r="M43" s="32" t="s">
        <v>114</v>
      </c>
      <c r="O43" s="9" t="n">
        <f aca="false">1+O42</f>
        <v>42</v>
      </c>
      <c r="P43" s="14" t="str">
        <f aca="false">VLOOKUP(I43,J:M,4,FALSE())&amp;IF(RIGHT(D43,1)="V"," (V)",IF(RIGHT(D43,1)="J"," (J)",""))</f>
        <v>Isla Hodgson</v>
      </c>
      <c r="Q43" s="14" t="str">
        <f aca="false">VLOOKUP(H43,ClubNames,2,FALSE())</f>
        <v>Dundee Hawkhill Harriers</v>
      </c>
      <c r="R43" s="15" t="n">
        <f aca="false">TIME(A43,B43,C43)</f>
        <v>0.00587962962962963</v>
      </c>
    </row>
    <row r="44" customFormat="false" ht="15.75" hidden="false" customHeight="false" outlineLevel="0" collapsed="false">
      <c r="A44" s="16"/>
      <c r="B44" s="23" t="s">
        <v>96</v>
      </c>
      <c r="C44" s="24" t="n">
        <v>31</v>
      </c>
      <c r="D44" s="25" t="n">
        <v>19</v>
      </c>
      <c r="E44" s="26" t="n">
        <f aca="false">Clubs!A45</f>
        <v>43</v>
      </c>
      <c r="F44" s="2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19</v>
      </c>
      <c r="I44" s="28" t="str">
        <f aca="false">Q44&amp;COUNTIF($H$2:$H44,H44)</f>
        <v>Metro Aberdeen Running Club3</v>
      </c>
      <c r="J44" s="28" t="str">
        <f aca="false">VLOOKUP(L44,ClubNames,2,FALSE())&amp;COUNTIF($L$2:$L44,L44)</f>
        <v>Team Borders3</v>
      </c>
      <c r="L44" s="30" t="n">
        <v>29</v>
      </c>
      <c r="M44" s="32" t="s">
        <v>115</v>
      </c>
      <c r="O44" s="9" t="n">
        <f aca="false">1+O43</f>
        <v>43</v>
      </c>
      <c r="P44" s="14" t="str">
        <f aca="false">VLOOKUP(I44,J:M,4,FALSE())&amp;IF(RIGHT(D44,1)="V"," (V)",IF(RIGHT(D44,1)="J"," (J)",""))</f>
        <v>Lilly Morrison</v>
      </c>
      <c r="Q44" s="14" t="str">
        <f aca="false">VLOOKUP(H44,ClubNames,2,FALSE())</f>
        <v>Metro Aberdeen Running Club</v>
      </c>
      <c r="R44" s="15" t="n">
        <f aca="false">TIME(A44,B44,C44)</f>
        <v>0.00591435185185185</v>
      </c>
    </row>
    <row r="45" customFormat="false" ht="15.75" hidden="false" customHeight="false" outlineLevel="0" collapsed="false">
      <c r="A45" s="16"/>
      <c r="B45" s="23" t="s">
        <v>96</v>
      </c>
      <c r="C45" s="24" t="n">
        <v>34</v>
      </c>
      <c r="D45" s="25" t="n">
        <v>19</v>
      </c>
      <c r="E45" s="26" t="n">
        <f aca="false">Clubs!A46</f>
        <v>44</v>
      </c>
      <c r="F45" s="27" t="str">
        <f aca="false">Clubs!B46</f>
        <v>Montrose and District AC</v>
      </c>
      <c r="G45" s="28" t="n">
        <f aca="false">COUNTIF($H:$H,E45)</f>
        <v>1</v>
      </c>
      <c r="H45" s="29" t="n">
        <f aca="false">IF(OR(RIGHT(D45,1)="V",RIGHT(D45,1)="J"),VALUE(LEFT(D45,LEN(D45)-1)),D45)</f>
        <v>19</v>
      </c>
      <c r="I45" s="28" t="str">
        <f aca="false">Q45&amp;COUNTIF($H$2:$H45,H45)</f>
        <v>Metro Aberdeen Running Club4</v>
      </c>
      <c r="J45" s="28" t="str">
        <f aca="false">VLOOKUP(L45,ClubNames,2,FALSE())&amp;COUNTIF($L$2:$L45,L45)</f>
        <v>Corstorphine AAC1</v>
      </c>
      <c r="L45" s="30" t="n">
        <v>31</v>
      </c>
      <c r="M45" s="31" t="s">
        <v>116</v>
      </c>
      <c r="O45" s="9" t="n">
        <f aca="false">1+O44</f>
        <v>44</v>
      </c>
      <c r="P45" s="14" t="str">
        <f aca="false">VLOOKUP(I45,J:M,4,FALSE())&amp;IF(RIGHT(D45,1)="V"," (V)",IF(RIGHT(D45,1)="J"," (J)",""))</f>
        <v>Eliza Dixon</v>
      </c>
      <c r="Q45" s="14" t="str">
        <f aca="false">VLOOKUP(H45,ClubNames,2,FALSE())</f>
        <v>Metro Aberdeen Running Club</v>
      </c>
      <c r="R45" s="15" t="n">
        <f aca="false">TIME(A45,B45,C45)</f>
        <v>0.00594907407407407</v>
      </c>
    </row>
    <row r="46" customFormat="false" ht="15.75" hidden="false" customHeight="false" outlineLevel="0" collapsed="false">
      <c r="A46" s="16"/>
      <c r="B46" s="23" t="s">
        <v>96</v>
      </c>
      <c r="C46" s="24" t="n">
        <v>41</v>
      </c>
      <c r="D46" s="25" t="n">
        <v>44</v>
      </c>
      <c r="E46" s="26" t="n">
        <f aca="false">Clubs!A47</f>
        <v>45</v>
      </c>
      <c r="F46" s="2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44</v>
      </c>
      <c r="I46" s="28" t="str">
        <f aca="false">Q46&amp;COUNTIF($H$2:$H46,H46)</f>
        <v>Montrose and District AC1</v>
      </c>
      <c r="J46" s="28" t="str">
        <f aca="false">VLOOKUP(L46,ClubNames,2,FALSE())&amp;COUNTIF($L$2:$L46,L46)</f>
        <v>Corstorphine AAC2</v>
      </c>
      <c r="L46" s="30" t="n">
        <v>31</v>
      </c>
      <c r="M46" s="32" t="s">
        <v>117</v>
      </c>
      <c r="O46" s="9" t="n">
        <f aca="false">1+O45</f>
        <v>45</v>
      </c>
      <c r="P46" s="14" t="str">
        <f aca="false">VLOOKUP(I46,J:M,4,FALSE())&amp;IF(RIGHT(D46,1)="V"," (V)",IF(RIGHT(D46,1)="J"," (J)",""))</f>
        <v>Nyla Aitken</v>
      </c>
      <c r="Q46" s="14" t="str">
        <f aca="false">VLOOKUP(H46,ClubNames,2,FALSE())</f>
        <v>Montrose and District AC</v>
      </c>
      <c r="R46" s="15" t="n">
        <f aca="false">TIME(A46,B46,C46)</f>
        <v>0.00603009259259259</v>
      </c>
    </row>
    <row r="47" customFormat="false" ht="15.75" hidden="false" customHeight="false" outlineLevel="0" collapsed="false">
      <c r="A47" s="16"/>
      <c r="B47" s="23" t="s">
        <v>96</v>
      </c>
      <c r="C47" s="24" t="n">
        <v>43</v>
      </c>
      <c r="D47" s="25" t="n">
        <v>1</v>
      </c>
      <c r="E47" s="26" t="n">
        <f aca="false">Clubs!A48</f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1</v>
      </c>
      <c r="I47" s="28" t="str">
        <f aca="false">Q47&amp;COUNTIF($H$2:$H47,H47)</f>
        <v>Edinburgh AC2</v>
      </c>
      <c r="J47" s="28" t="str">
        <f aca="false">VLOOKUP(L47,ClubNames,2,FALSE())&amp;COUNTIF($L$2:$L47,L47)</f>
        <v>Corstorphine AAC3</v>
      </c>
      <c r="L47" s="30" t="n">
        <v>31</v>
      </c>
      <c r="M47" s="32" t="s">
        <v>118</v>
      </c>
      <c r="O47" s="9" t="n">
        <f aca="false">1+O46</f>
        <v>46</v>
      </c>
      <c r="P47" s="14" t="str">
        <f aca="false">VLOOKUP(I47,J:M,4,FALSE())&amp;IF(RIGHT(D47,1)="V"," (V)",IF(RIGHT(D47,1)="J"," (J)",""))</f>
        <v>Orlaith James</v>
      </c>
      <c r="Q47" s="14" t="str">
        <f aca="false">VLOOKUP(H47,ClubNames,2,FALSE())</f>
        <v>Edinburgh AC</v>
      </c>
      <c r="R47" s="15" t="n">
        <f aca="false">TIME(A47,B47,C47)</f>
        <v>0.00605324074074074</v>
      </c>
    </row>
    <row r="48" customFormat="false" ht="15.75" hidden="false" customHeight="false" outlineLevel="0" collapsed="false">
      <c r="A48" s="16"/>
      <c r="B48" s="23" t="s">
        <v>96</v>
      </c>
      <c r="C48" s="24" t="n">
        <v>44</v>
      </c>
      <c r="D48" s="25" t="n">
        <v>7</v>
      </c>
      <c r="E48" s="26" t="n">
        <f aca="false">Clubs!A49</f>
        <v>47</v>
      </c>
      <c r="F48" s="2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7</v>
      </c>
      <c r="I48" s="28" t="str">
        <f aca="false">Q48&amp;COUNTIF($H$2:$H48,H48)</f>
        <v>Pitreavie AAC1</v>
      </c>
      <c r="J48" s="28" t="str">
        <f aca="false">VLOOKUP(L48,ClubNames,2,FALSE())&amp;COUNTIF($L$2:$L48,L48)</f>
        <v>Lasswade AAC1</v>
      </c>
      <c r="L48" s="30" t="n">
        <v>32</v>
      </c>
      <c r="M48" s="31" t="s">
        <v>119</v>
      </c>
      <c r="O48" s="9" t="n">
        <f aca="false">1+O47</f>
        <v>47</v>
      </c>
      <c r="P48" s="14" t="str">
        <f aca="false">VLOOKUP(I48,J:M,4,FALSE())&amp;IF(RIGHT(D48,1)="V"," (V)",IF(RIGHT(D48,1)="J"," (J)",""))</f>
        <v>Esme Wilson</v>
      </c>
      <c r="Q48" s="14" t="str">
        <f aca="false">VLOOKUP(H48,ClubNames,2,FALSE())</f>
        <v>Pitreavie AAC</v>
      </c>
      <c r="R48" s="15" t="n">
        <f aca="false">TIME(A48,B48,C48)</f>
        <v>0.00606481481481481</v>
      </c>
    </row>
    <row r="49" customFormat="false" ht="15.75" hidden="false" customHeight="false" outlineLevel="0" collapsed="false">
      <c r="A49" s="16"/>
      <c r="B49" s="23" t="s">
        <v>96</v>
      </c>
      <c r="C49" s="24" t="n">
        <v>48</v>
      </c>
      <c r="D49" s="25" t="n">
        <v>18</v>
      </c>
      <c r="E49" s="26" t="n">
        <f aca="false">Clubs!A50</f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18</v>
      </c>
      <c r="I49" s="28" t="str">
        <f aca="false">Q49&amp;COUNTIF($H$2:$H49,H49)</f>
        <v>Central AC4</v>
      </c>
      <c r="J49" s="28" t="str">
        <f aca="false">VLOOKUP(L49,ClubNames,2,FALSE())&amp;COUNTIF($L$2:$L49,L49)</f>
        <v>Lasswade AAC2</v>
      </c>
      <c r="L49" s="30" t="n">
        <v>32</v>
      </c>
      <c r="M49" s="32" t="s">
        <v>120</v>
      </c>
      <c r="O49" s="9" t="n">
        <f aca="false">1+O48</f>
        <v>48</v>
      </c>
      <c r="P49" s="14" t="str">
        <f aca="false">VLOOKUP(I49,J:M,4,FALSE())&amp;IF(RIGHT(D49,1)="V"," (V)",IF(RIGHT(D49,1)="J"," (J)",""))</f>
        <v>Niamh Hastie</v>
      </c>
      <c r="Q49" s="14" t="str">
        <f aca="false">VLOOKUP(H49,ClubNames,2,FALSE())</f>
        <v>Central AC</v>
      </c>
      <c r="R49" s="15" t="n">
        <f aca="false">TIME(A49,B49,C49)</f>
        <v>0.00611111111111111</v>
      </c>
    </row>
    <row r="50" customFormat="false" ht="15.75" hidden="false" customHeight="false" outlineLevel="0" collapsed="false">
      <c r="A50" s="16"/>
      <c r="B50" s="23" t="s">
        <v>96</v>
      </c>
      <c r="C50" s="24" t="n">
        <v>51</v>
      </c>
      <c r="D50" s="25" t="n">
        <v>11</v>
      </c>
      <c r="E50" s="26" t="n">
        <f aca="false">Clubs!A51</f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11</v>
      </c>
      <c r="I50" s="28" t="str">
        <f aca="false">Q50&amp;COUNTIF($H$2:$H50,H50)</f>
        <v>Falkirk Victoria Harriers4</v>
      </c>
      <c r="J50" s="28" t="str">
        <f aca="false">VLOOKUP(L50,ClubNames,2,FALSE())&amp;COUNTIF($L$2:$L50,L50)</f>
        <v>Banchory Stonehaven AC1</v>
      </c>
      <c r="L50" s="30" t="n">
        <v>36</v>
      </c>
      <c r="M50" s="31" t="s">
        <v>121</v>
      </c>
      <c r="O50" s="9" t="n">
        <f aca="false">1+O49</f>
        <v>49</v>
      </c>
      <c r="P50" s="14" t="str">
        <f aca="false">VLOOKUP(I50,J:M,4,FALSE())&amp;IF(RIGHT(D50,1)="V"," (V)",IF(RIGHT(D50,1)="J"," (J)",""))</f>
        <v>Rowen Coulter</v>
      </c>
      <c r="Q50" s="14" t="str">
        <f aca="false">VLOOKUP(H50,ClubNames,2,FALSE())</f>
        <v>Falkirk Victoria Harriers</v>
      </c>
      <c r="R50" s="15" t="n">
        <f aca="false">TIME(A50,B50,C50)</f>
        <v>0.00614583333333333</v>
      </c>
    </row>
    <row r="51" customFormat="false" ht="15.75" hidden="false" customHeight="false" outlineLevel="0" collapsed="false">
      <c r="A51" s="16"/>
      <c r="B51" s="23" t="s">
        <v>96</v>
      </c>
      <c r="C51" s="24" t="n">
        <v>53</v>
      </c>
      <c r="D51" s="25" t="n">
        <v>32</v>
      </c>
      <c r="E51" s="26" t="n">
        <f aca="false">Clubs!A52</f>
        <v>50</v>
      </c>
      <c r="F51" s="2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32</v>
      </c>
      <c r="I51" s="28" t="str">
        <f aca="false">Q51&amp;COUNTIF($H$2:$H51,H51)</f>
        <v>Lasswade AAC2</v>
      </c>
      <c r="J51" s="28" t="str">
        <f aca="false">VLOOKUP(L51,ClubNames,2,FALSE())&amp;COUNTIF($L$2:$L51,L51)</f>
        <v>Banchory Stonehaven AC2</v>
      </c>
      <c r="L51" s="30" t="n">
        <v>36</v>
      </c>
      <c r="M51" s="32" t="s">
        <v>122</v>
      </c>
      <c r="O51" s="9" t="n">
        <v>50</v>
      </c>
      <c r="P51" s="14" t="str">
        <f aca="false">VLOOKUP(I51,J:M,4,FALSE())&amp;IF(RIGHT(D51,1)="V"," (V)",IF(RIGHT(D51,1)="J"," (J)",""))</f>
        <v>Katie Houston</v>
      </c>
      <c r="Q51" s="14" t="str">
        <f aca="false">VLOOKUP(H51,ClubNames,2,FALSE())</f>
        <v>Lasswade AAC</v>
      </c>
      <c r="R51" s="15" t="n">
        <f aca="false">TIME(A51,B51,C51)</f>
        <v>0.00616898148148148</v>
      </c>
    </row>
    <row r="52" customFormat="false" ht="15.75" hidden="false" customHeight="false" outlineLevel="0" collapsed="false">
      <c r="A52" s="16"/>
      <c r="B52" s="23" t="s">
        <v>96</v>
      </c>
      <c r="C52" s="24" t="n">
        <v>55</v>
      </c>
      <c r="D52" s="25" t="n">
        <v>17</v>
      </c>
      <c r="E52" s="26" t="n">
        <f aca="false">Clubs!A53</f>
        <v>51</v>
      </c>
      <c r="F52" s="27" t="str">
        <f aca="false">Clubs!B53</f>
        <v>Haddington Running Club</v>
      </c>
      <c r="G52" s="28" t="n">
        <f aca="false">COUNTIF($H:$H,E52)</f>
        <v>1</v>
      </c>
      <c r="H52" s="29" t="n">
        <f aca="false">IF(OR(RIGHT(D52,1)="V",RIGHT(D52,1)="J"),VALUE(LEFT(D52,LEN(D52)-1)),D52)</f>
        <v>17</v>
      </c>
      <c r="I52" s="28" t="str">
        <f aca="false">Q52&amp;COUNTIF($H$2:$H52,H52)</f>
        <v>George Heriots School2</v>
      </c>
      <c r="J52" s="28" t="str">
        <f aca="false">VLOOKUP(L52,ClubNames,2,FALSE())&amp;COUNTIF($L$2:$L52,L52)</f>
        <v>Banchory Stonehaven AC3</v>
      </c>
      <c r="L52" s="30" t="n">
        <v>36</v>
      </c>
      <c r="M52" s="32" t="s">
        <v>123</v>
      </c>
      <c r="O52" s="9" t="n">
        <v>51</v>
      </c>
      <c r="P52" s="14" t="str">
        <f aca="false">VLOOKUP(I52,J:M,4,FALSE())&amp;IF(RIGHT(D52,1)="V"," (V)",IF(RIGHT(D52,1)="J"," (J)",""))</f>
        <v>Elyse Merck</v>
      </c>
      <c r="Q52" s="14" t="str">
        <f aca="false">VLOOKUP(H52,ClubNames,2,FALSE())</f>
        <v>George Heriots School</v>
      </c>
      <c r="R52" s="15" t="n">
        <f aca="false">TIME(A52,B52,C52)</f>
        <v>0.00619212962962963</v>
      </c>
    </row>
    <row r="53" customFormat="false" ht="15.75" hidden="false" customHeight="false" outlineLevel="0" collapsed="false">
      <c r="A53" s="16"/>
      <c r="B53" s="23" t="s">
        <v>124</v>
      </c>
      <c r="C53" s="24" t="n">
        <v>4</v>
      </c>
      <c r="D53" s="25" t="n">
        <v>31</v>
      </c>
      <c r="E53" s="26" t="n">
        <f aca="false">Clubs!A54</f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31</v>
      </c>
      <c r="I53" s="28" t="str">
        <f aca="false">Q53&amp;COUNTIF($H$2:$H53,H53)</f>
        <v>Corstorphine AAC3</v>
      </c>
      <c r="J53" s="28" t="str">
        <f aca="false">VLOOKUP(L53,ClubNames,2,FALSE())&amp;COUNTIF($L$2:$L53,L53)</f>
        <v>Dunfermline Track &amp; Field AC1</v>
      </c>
      <c r="L53" s="30" t="n">
        <v>39</v>
      </c>
      <c r="M53" s="43" t="s">
        <v>125</v>
      </c>
      <c r="O53" s="9" t="n">
        <v>52</v>
      </c>
      <c r="P53" s="14" t="str">
        <f aca="false">VLOOKUP(I53,J:M,4,FALSE())&amp;IF(RIGHT(D53,1)="V"," (V)",IF(RIGHT(D53,1)="J"," (J)",""))</f>
        <v>Emie Whelan</v>
      </c>
      <c r="Q53" s="14" t="str">
        <f aca="false">VLOOKUP(H53,ClubNames,2,FALSE())</f>
        <v>Corstorphine AAC</v>
      </c>
      <c r="R53" s="15" t="n">
        <f aca="false">TIME(A53,B53,C53)</f>
        <v>0.0062962962962963</v>
      </c>
    </row>
    <row r="54" customFormat="false" ht="15.75" hidden="false" customHeight="false" outlineLevel="0" collapsed="false">
      <c r="A54" s="16"/>
      <c r="B54" s="23" t="s">
        <v>124</v>
      </c>
      <c r="C54" s="24" t="n">
        <v>8</v>
      </c>
      <c r="D54" s="25" t="n">
        <v>1</v>
      </c>
      <c r="E54" s="26" t="n">
        <f aca="false">Clubs!A55</f>
        <v>53</v>
      </c>
      <c r="F54" s="2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1</v>
      </c>
      <c r="I54" s="28" t="str">
        <f aca="false">Q54&amp;COUNTIF($H$2:$H54,H54)</f>
        <v>Edinburgh AC3</v>
      </c>
      <c r="J54" s="28" t="str">
        <f aca="false">VLOOKUP(L54,ClubNames,2,FALSE())&amp;COUNTIF($L$2:$L54,L54)</f>
        <v>Dunfermline Track &amp; Field AC2</v>
      </c>
      <c r="L54" s="30" t="n">
        <v>39</v>
      </c>
      <c r="M54" s="44" t="s">
        <v>126</v>
      </c>
      <c r="O54" s="9" t="n">
        <v>53</v>
      </c>
      <c r="P54" s="14" t="str">
        <f aca="false">VLOOKUP(I54,J:M,4,FALSE())&amp;IF(RIGHT(D54,1)="V"," (V)",IF(RIGHT(D54,1)="J"," (J)",""))</f>
        <v>Marika Stawska</v>
      </c>
      <c r="Q54" s="14" t="str">
        <f aca="false">VLOOKUP(H54,ClubNames,2,FALSE())</f>
        <v>Edinburgh AC</v>
      </c>
      <c r="R54" s="15" t="n">
        <f aca="false">TIME(A54,B54,C54)</f>
        <v>0.00634259259259259</v>
      </c>
    </row>
    <row r="55" customFormat="false" ht="15.75" hidden="false" customHeight="false" outlineLevel="0" collapsed="false">
      <c r="A55" s="16"/>
      <c r="B55" s="23" t="s">
        <v>124</v>
      </c>
      <c r="C55" s="24" t="n">
        <v>8</v>
      </c>
      <c r="D55" s="25" t="n">
        <v>1</v>
      </c>
      <c r="E55" s="45"/>
      <c r="F55" s="45"/>
      <c r="G55" s="28"/>
      <c r="H55" s="29" t="n">
        <f aca="false">IF(OR(RIGHT(D55,1)="V",RIGHT(D55,1)="J"),VALUE(LEFT(D55,LEN(D55)-1)),D55)</f>
        <v>1</v>
      </c>
      <c r="I55" s="28" t="str">
        <f aca="false">Q55&amp;COUNTIF($H$2:$H55,H55)</f>
        <v>Edinburgh AC4</v>
      </c>
      <c r="J55" s="28" t="str">
        <f aca="false">VLOOKUP(L55,ClubNames,2,FALSE())&amp;COUNTIF($L$2:$L55,L55)</f>
        <v>Dunfermline Track &amp; Field AC3</v>
      </c>
      <c r="L55" s="30" t="n">
        <v>39</v>
      </c>
      <c r="M55" s="44" t="s">
        <v>127</v>
      </c>
      <c r="O55" s="9" t="n">
        <v>54</v>
      </c>
      <c r="P55" s="14" t="str">
        <f aca="false">VLOOKUP(I55,J:M,4,FALSE())&amp;IF(RIGHT(D55,1)="V"," (V)",IF(RIGHT(D55,1)="J"," (J)",""))</f>
        <v>Marta Corda</v>
      </c>
      <c r="Q55" s="14" t="str">
        <f aca="false">VLOOKUP(H55,ClubNames,2,FALSE())</f>
        <v>Edinburgh AC</v>
      </c>
      <c r="R55" s="15" t="n">
        <f aca="false">TIME(A55,B55,C55)</f>
        <v>0.00634259259259259</v>
      </c>
    </row>
    <row r="56" customFormat="false" ht="15.75" hidden="false" customHeight="false" outlineLevel="0" collapsed="false">
      <c r="A56" s="16"/>
      <c r="B56" s="23" t="s">
        <v>124</v>
      </c>
      <c r="C56" s="24" t="n">
        <v>28</v>
      </c>
      <c r="D56" s="25" t="n">
        <v>3</v>
      </c>
      <c r="E56" s="45"/>
      <c r="F56" s="45"/>
      <c r="G56" s="28"/>
      <c r="H56" s="29" t="n">
        <f aca="false">IF(OR(RIGHT(D56,1)="V",RIGHT(D56,1)="J"),VALUE(LEFT(D56,LEN(D56)-1)),D56)</f>
        <v>3</v>
      </c>
      <c r="I56" s="28" t="str">
        <f aca="false">Q56&amp;COUNTIF($H$2:$H56,H56)</f>
        <v>Lothian Running Club1</v>
      </c>
      <c r="J56" s="28" t="str">
        <f aca="false">VLOOKUP(L56,ClubNames,2,FALSE())&amp;COUNTIF($L$2:$L56,L56)</f>
        <v>Team East Lothian1</v>
      </c>
      <c r="L56" s="30" t="n">
        <v>40</v>
      </c>
      <c r="M56" s="41" t="s">
        <v>128</v>
      </c>
      <c r="O56" s="9" t="n">
        <v>55</v>
      </c>
      <c r="P56" s="14" t="str">
        <f aca="false">VLOOKUP(I56,J:M,4,FALSE())&amp;IF(RIGHT(D56,1)="V"," (V)",IF(RIGHT(D56,1)="J"," (J)",""))</f>
        <v>Aria Watson</v>
      </c>
      <c r="Q56" s="14" t="str">
        <f aca="false">VLOOKUP(H56,ClubNames,2,FALSE())</f>
        <v>Lothian Running Club</v>
      </c>
      <c r="R56" s="15" t="n">
        <f aca="false">TIME(A56,B56,C56)</f>
        <v>0.00657407407407407</v>
      </c>
    </row>
    <row r="57" customFormat="false" ht="15.75" hidden="false" customHeight="false" outlineLevel="0" collapsed="false">
      <c r="A57" s="16"/>
      <c r="B57" s="23" t="s">
        <v>124</v>
      </c>
      <c r="C57" s="24" t="n">
        <v>32</v>
      </c>
      <c r="D57" s="25" t="n">
        <v>16</v>
      </c>
      <c r="E57" s="45"/>
      <c r="F57" s="45"/>
      <c r="G57" s="28"/>
      <c r="H57" s="29" t="n">
        <f aca="false">IF(OR(RIGHT(D57,1)="V",RIGHT(D57,1)="J"),VALUE(LEFT(D57,LEN(D57)-1)),D57)</f>
        <v>16</v>
      </c>
      <c r="I57" s="28" t="str">
        <f aca="false">Q57&amp;COUNTIF($H$2:$H57,H57)</f>
        <v>Dundee Hawkhill Harriers2</v>
      </c>
      <c r="J57" s="28" t="str">
        <f aca="false">VLOOKUP(L57,ClubNames,2,FALSE())&amp;COUNTIF($L$2:$L57,L57)</f>
        <v>Montrose and District AC1</v>
      </c>
      <c r="L57" s="30" t="n">
        <v>44</v>
      </c>
      <c r="M57" s="46" t="s">
        <v>129</v>
      </c>
      <c r="O57" s="9" t="n">
        <v>56</v>
      </c>
      <c r="P57" s="14" t="str">
        <f aca="false">VLOOKUP(I57,J:M,4,FALSE())&amp;IF(RIGHT(D57,1)="V"," (V)",IF(RIGHT(D57,1)="J"," (J)",""))</f>
        <v>Guiliana Gibson</v>
      </c>
      <c r="Q57" s="14" t="str">
        <f aca="false">VLOOKUP(H57,ClubNames,2,FALSE())</f>
        <v>Dundee Hawkhill Harriers</v>
      </c>
      <c r="R57" s="15" t="n">
        <f aca="false">TIME(A57,B57,C57)</f>
        <v>0.00662037037037037</v>
      </c>
    </row>
    <row r="58" customFormat="false" ht="15.75" hidden="false" customHeight="false" outlineLevel="0" collapsed="false">
      <c r="A58" s="16"/>
      <c r="B58" s="23" t="s">
        <v>130</v>
      </c>
      <c r="C58" s="24" t="n">
        <v>30</v>
      </c>
      <c r="D58" s="25" t="n">
        <v>27</v>
      </c>
      <c r="E58" s="45"/>
      <c r="F58" s="45"/>
      <c r="G58" s="28"/>
      <c r="H58" s="29" t="n">
        <f aca="false">IF(OR(RIGHT(D58,1)="V",RIGHT(D58,1)="J"),VALUE(LEFT(D58,LEN(D58)-1)),D58)</f>
        <v>27</v>
      </c>
      <c r="I58" s="28" t="str">
        <f aca="false">Q58&amp;COUNTIF($H$2:$H58,H58)</f>
        <v>Linlithgow AC4</v>
      </c>
      <c r="J58" s="28" t="str">
        <f aca="false">VLOOKUP(L58,ClubNames,2,FALSE())&amp;COUNTIF($L$2:$L58,L58)</f>
        <v>Haddington Running Club1</v>
      </c>
      <c r="L58" s="30" t="n">
        <v>51</v>
      </c>
      <c r="M58" s="41" t="s">
        <v>131</v>
      </c>
      <c r="O58" s="9" t="n">
        <v>57</v>
      </c>
      <c r="P58" s="14" t="str">
        <f aca="false">VLOOKUP(I58,J:M,4,FALSE())&amp;IF(RIGHT(D58,1)="V"," (V)",IF(RIGHT(D58,1)="J"," (J)",""))</f>
        <v>Imogen Holm</v>
      </c>
      <c r="Q58" s="14" t="str">
        <f aca="false">VLOOKUP(H58,ClubNames,2,FALSE())</f>
        <v>Linlithgow AC</v>
      </c>
      <c r="R58" s="15" t="n">
        <f aca="false">TIME(A58,B58,C58)</f>
        <v>0.00798611111111111</v>
      </c>
    </row>
    <row r="59" customFormat="false" ht="15.75" hidden="false" customHeight="false" outlineLevel="0" collapsed="false">
      <c r="A59" s="16"/>
      <c r="B59" s="23"/>
      <c r="C59" s="24"/>
      <c r="D59" s="25"/>
      <c r="E59" s="45"/>
      <c r="F59" s="45"/>
      <c r="G59" s="28"/>
      <c r="H59" s="29" t="n">
        <f aca="false">IF(OR(RIGHT(D59,1)="V",RIGHT(D59,1)="J"),VALUE(LEFT(D59,LEN(D59)-1)),D59)</f>
        <v>0</v>
      </c>
      <c r="I59" s="28" t="e">
        <f aca="false">Q59&amp;COUNTIF($H$2:$H59,H59)</f>
        <v>#N/A</v>
      </c>
      <c r="J59" s="28" t="e">
        <f aca="false">VLOOKUP(L59,ClubNames,2,FALSE())&amp;COUNTIF($L$2:$L59,L59)</f>
        <v>#N/A</v>
      </c>
      <c r="L59" s="30"/>
      <c r="M59" s="47"/>
      <c r="O59" s="9" t="n">
        <v>58</v>
      </c>
      <c r="P59" s="14" t="e">
        <f aca="false">VLOOKUP(I59,J:M,4,FALSE())&amp;IF(RIGHT(D59,1)="V"," (V)",IF(RIGHT(D59,1)="J"," (J)",""))</f>
        <v>#N/A</v>
      </c>
      <c r="Q59" s="14" t="e">
        <f aca="false">VLOOKUP(H59,ClubNames,2,FALSE())</f>
        <v>#N/A</v>
      </c>
      <c r="R59" s="15" t="n">
        <f aca="false">TIME(A59,B59,C59)</f>
        <v>0</v>
      </c>
    </row>
    <row r="60" customFormat="false" ht="15.75" hidden="false" customHeight="false" outlineLevel="0" collapsed="false">
      <c r="A60" s="16"/>
      <c r="B60" s="23"/>
      <c r="C60" s="24"/>
      <c r="D60" s="25"/>
      <c r="E60" s="45"/>
      <c r="F60" s="45"/>
      <c r="G60" s="28"/>
      <c r="H60" s="29" t="n">
        <f aca="false">IF(OR(RIGHT(D60,1)="V",RIGHT(D60,1)="J"),VALUE(LEFT(D60,LEN(D60)-1)),D60)</f>
        <v>0</v>
      </c>
      <c r="I60" s="28" t="e">
        <f aca="false">Q60&amp;COUNTIF($H$2:$H60,H60)</f>
        <v>#N/A</v>
      </c>
      <c r="J60" s="28" t="e">
        <f aca="false">VLOOKUP(L60,ClubNames,2,FALSE())&amp;COUNTIF($L$2:$L60,L60)</f>
        <v>#N/A</v>
      </c>
      <c r="L60" s="30"/>
      <c r="M60" s="47"/>
      <c r="O60" s="9" t="n">
        <v>59</v>
      </c>
      <c r="P60" s="14" t="e">
        <f aca="false">VLOOKUP(I60,J:M,4,FALSE())&amp;IF(RIGHT(D60,1)="V"," (V)",IF(RIGHT(D60,1)="J"," (J)",""))</f>
        <v>#N/A</v>
      </c>
      <c r="Q60" s="14" t="e">
        <f aca="false">VLOOKUP(H60,ClubNames,2,FALSE())</f>
        <v>#N/A</v>
      </c>
      <c r="R60" s="15" t="n">
        <f aca="false">TIME(A60,B60,C60)</f>
        <v>0</v>
      </c>
    </row>
    <row r="61" customFormat="false" ht="15.75" hidden="false" customHeight="false" outlineLevel="0" collapsed="false">
      <c r="A61" s="16"/>
      <c r="B61" s="23"/>
      <c r="C61" s="24"/>
      <c r="D61" s="25"/>
      <c r="E61" s="45"/>
      <c r="F61" s="45"/>
      <c r="G61" s="28"/>
      <c r="H61" s="29" t="n">
        <f aca="false">IF(OR(RIGHT(D61,1)="V",RIGHT(D61,1)="J"),VALUE(LEFT(D61,LEN(D61)-1)),D61)</f>
        <v>0</v>
      </c>
      <c r="I61" s="28" t="e">
        <f aca="false">Q61&amp;COUNTIF($H$2:$H61,H61)</f>
        <v>#N/A</v>
      </c>
      <c r="J61" s="28" t="e">
        <f aca="false">VLOOKUP(L61,ClubNames,2,FALSE())&amp;COUNTIF($L$2:$L61,L61)</f>
        <v>#N/A</v>
      </c>
      <c r="L61" s="30"/>
      <c r="M61" s="48"/>
      <c r="O61" s="9" t="n">
        <v>60</v>
      </c>
      <c r="P61" s="14" t="e">
        <f aca="false">VLOOKUP(I61,J:M,4,FALSE())&amp;IF(RIGHT(D61,1)="V"," (V)",IF(RIGHT(D61,1)="J"," (J)",""))</f>
        <v>#N/A</v>
      </c>
      <c r="Q61" s="14" t="e">
        <f aca="false">VLOOKUP(H61,ClubNames,2,FALSE())</f>
        <v>#N/A</v>
      </c>
      <c r="R61" s="15" t="n">
        <f aca="false">TIME(A61,B61,C61)</f>
        <v>0</v>
      </c>
    </row>
    <row r="62" customFormat="false" ht="15.75" hidden="false" customHeight="false" outlineLevel="0" collapsed="false">
      <c r="A62" s="16"/>
      <c r="B62" s="23"/>
      <c r="C62" s="24"/>
      <c r="D62" s="25"/>
      <c r="E62" s="45"/>
      <c r="F62" s="45"/>
      <c r="G62" s="28"/>
      <c r="H62" s="29" t="n">
        <f aca="false">IF(OR(RIGHT(D62,1)="V",RIGHT(D62,1)="J"),VALUE(LEFT(D62,LEN(D62)-1)),D62)</f>
        <v>0</v>
      </c>
      <c r="I62" s="28" t="e">
        <f aca="false">Q62&amp;COUNTIF($H$2:$H62,H62)</f>
        <v>#N/A</v>
      </c>
      <c r="J62" s="28" t="e">
        <f aca="false">VLOOKUP(L62,ClubNames,2,FALSE())&amp;COUNTIF($L$2:$L62,L62)</f>
        <v>#N/A</v>
      </c>
      <c r="L62" s="30"/>
      <c r="M62" s="48"/>
      <c r="O62" s="9" t="n">
        <v>61</v>
      </c>
      <c r="P62" s="14" t="e">
        <f aca="false">VLOOKUP(I62,J:M,4,FALSE())&amp;IF(RIGHT(D62,1)="V"," (V)",IF(RIGHT(D62,1)="J"," (J)",""))</f>
        <v>#N/A</v>
      </c>
      <c r="Q62" s="14" t="e">
        <f aca="false">VLOOKUP(H62,ClubNames,2,FALSE())</f>
        <v>#N/A</v>
      </c>
      <c r="R62" s="15" t="n">
        <f aca="false">TIME(A62,B62,C62)</f>
        <v>0</v>
      </c>
    </row>
    <row r="63" customFormat="false" ht="15.75" hidden="false" customHeight="false" outlineLevel="0" collapsed="false">
      <c r="A63" s="16"/>
      <c r="B63" s="23"/>
      <c r="C63" s="24"/>
      <c r="D63" s="25"/>
      <c r="E63" s="45"/>
      <c r="F63" s="45"/>
      <c r="G63" s="28"/>
      <c r="H63" s="29" t="n">
        <f aca="false">IF(OR(RIGHT(D63,1)="V",RIGHT(D63,1)="J"),VALUE(LEFT(D63,LEN(D63)-1)),D63)</f>
        <v>0</v>
      </c>
      <c r="I63" s="28" t="e">
        <f aca="false">Q63&amp;COUNTIF($H$2:$H63,H63)</f>
        <v>#N/A</v>
      </c>
      <c r="J63" s="28" t="e">
        <f aca="false">VLOOKUP(L63,ClubNames,2,FALSE())&amp;COUNTIF($L$2:$L63,L63)</f>
        <v>#N/A</v>
      </c>
      <c r="L63" s="30"/>
      <c r="M63" s="48"/>
      <c r="O63" s="9" t="n">
        <v>62</v>
      </c>
      <c r="P63" s="14" t="e">
        <f aca="false">VLOOKUP(I63,J:M,4,FALSE())&amp;IF(RIGHT(D63,1)="V"," (V)",IF(RIGHT(D63,1)="J"," (J)",""))</f>
        <v>#N/A</v>
      </c>
      <c r="Q63" s="14" t="e">
        <f aca="false">VLOOKUP(H63,ClubNames,2,FALSE())</f>
        <v>#N/A</v>
      </c>
      <c r="R63" s="15" t="n">
        <f aca="false">TIME(A63,B63,C63)</f>
        <v>0</v>
      </c>
    </row>
    <row r="64" customFormat="false" ht="15.75" hidden="false" customHeight="false" outlineLevel="0" collapsed="false">
      <c r="A64" s="16"/>
      <c r="B64" s="23"/>
      <c r="C64" s="24"/>
      <c r="D64" s="25"/>
      <c r="E64" s="45"/>
      <c r="F64" s="45"/>
      <c r="G64" s="28"/>
      <c r="H64" s="29" t="n">
        <f aca="false">IF(OR(RIGHT(D64,1)="V",RIGHT(D64,1)="J"),VALUE(LEFT(D64,LEN(D64)-1)),D64)</f>
        <v>0</v>
      </c>
      <c r="I64" s="28" t="e">
        <f aca="false">Q64&amp;COUNTIF($H$2:$H64,H64)</f>
        <v>#N/A</v>
      </c>
      <c r="J64" s="28" t="e">
        <f aca="false">VLOOKUP(L64,ClubNames,2,FALSE())&amp;COUNTIF($L$2:$L64,L64)</f>
        <v>#N/A</v>
      </c>
      <c r="L64" s="30"/>
      <c r="M64" s="35"/>
      <c r="O64" s="9" t="n">
        <v>63</v>
      </c>
      <c r="P64" s="14" t="e">
        <f aca="false">VLOOKUP(I64,J:M,4,FALSE())&amp;IF(RIGHT(D64,1)="V"," (V)",IF(RIGHT(D64,1)="J"," (J)",""))</f>
        <v>#N/A</v>
      </c>
      <c r="Q64" s="14" t="e">
        <f aca="false">VLOOKUP(H64,ClubNames,2,FALSE())</f>
        <v>#N/A</v>
      </c>
      <c r="R64" s="15" t="n">
        <f aca="false">TIME(A64,B64,C64)</f>
        <v>0</v>
      </c>
    </row>
    <row r="65" customFormat="false" ht="15.75" hidden="false" customHeight="false" outlineLevel="0" collapsed="false">
      <c r="A65" s="16"/>
      <c r="B65" s="23"/>
      <c r="C65" s="24"/>
      <c r="D65" s="25"/>
      <c r="E65" s="45"/>
      <c r="F65" s="45"/>
      <c r="G65" s="28"/>
      <c r="H65" s="29" t="n">
        <f aca="false">IF(OR(RIGHT(D65,1)="V",RIGHT(D65,1)="J"),VALUE(LEFT(D65,LEN(D65)-1)),D65)</f>
        <v>0</v>
      </c>
      <c r="I65" s="28" t="e">
        <f aca="false">Q65&amp;COUNTIF($H$2:$H65,H65)</f>
        <v>#N/A</v>
      </c>
      <c r="J65" s="28" t="e">
        <f aca="false">VLOOKUP(L65,ClubNames,2,FALSE())&amp;COUNTIF($L$2:$L65,L65)</f>
        <v>#N/A</v>
      </c>
      <c r="L65" s="30"/>
      <c r="M65" s="35"/>
      <c r="O65" s="9" t="n">
        <v>64</v>
      </c>
      <c r="P65" s="14" t="e">
        <f aca="false">VLOOKUP(I65,J:M,4,FALSE())&amp;IF(RIGHT(D65,1)="V"," (V)",IF(RIGHT(D65,1)="J"," (J)",""))</f>
        <v>#N/A</v>
      </c>
      <c r="Q65" s="14" t="e">
        <f aca="false">VLOOKUP(H65,ClubNames,2,FALSE())</f>
        <v>#N/A</v>
      </c>
      <c r="R65" s="15" t="n">
        <f aca="false">TIME(A65,B65,C65)</f>
        <v>0</v>
      </c>
    </row>
    <row r="66" customFormat="false" ht="15.75" hidden="false" customHeight="false" outlineLevel="0" collapsed="false">
      <c r="A66" s="16"/>
      <c r="B66" s="23"/>
      <c r="C66" s="24"/>
      <c r="D66" s="25"/>
      <c r="E66" s="45"/>
      <c r="F66" s="45"/>
      <c r="G66" s="28"/>
      <c r="H66" s="29" t="n">
        <f aca="false">IF(OR(RIGHT(D66,1)="V",RIGHT(D66,1)="J"),VALUE(LEFT(D66,LEN(D66)-1)),D66)</f>
        <v>0</v>
      </c>
      <c r="I66" s="28" t="e">
        <f aca="false">Q66&amp;COUNTIF($H$2:$H66,H66)</f>
        <v>#N/A</v>
      </c>
      <c r="J66" s="28" t="e">
        <f aca="false">VLOOKUP(L66,ClubNames,2,FALSE())&amp;COUNTIF($L$2:$L66,L66)</f>
        <v>#N/A</v>
      </c>
      <c r="L66" s="30"/>
      <c r="M66" s="35"/>
      <c r="O66" s="9" t="n">
        <v>65</v>
      </c>
      <c r="P66" s="14" t="e">
        <f aca="false">VLOOKUP(I66,J:M,4,FALSE())&amp;IF(RIGHT(D66,1)="V"," (V)",IF(RIGHT(D66,1)="J"," (J)",""))</f>
        <v>#N/A</v>
      </c>
      <c r="Q66" s="14" t="e">
        <f aca="false">VLOOKUP(H66,ClubNames,2,FALSE())</f>
        <v>#N/A</v>
      </c>
      <c r="R66" s="15" t="n">
        <f aca="false">TIME(A66,B66,C66)</f>
        <v>0</v>
      </c>
    </row>
    <row r="67" customFormat="false" ht="15.75" hidden="false" customHeight="false" outlineLevel="0" collapsed="false">
      <c r="A67" s="16"/>
      <c r="B67" s="23"/>
      <c r="C67" s="24"/>
      <c r="D67" s="25"/>
      <c r="E67" s="45"/>
      <c r="F67" s="45"/>
      <c r="G67" s="28"/>
      <c r="H67" s="29" t="n">
        <f aca="false">IF(OR(RIGHT(D67,1)="V",RIGHT(D67,1)="J"),VALUE(LEFT(D67,LEN(D67)-1)),D67)</f>
        <v>0</v>
      </c>
      <c r="I67" s="28" t="e">
        <f aca="false">Q67&amp;COUNTIF($H$2:$H67,H67)</f>
        <v>#N/A</v>
      </c>
      <c r="J67" s="28" t="e">
        <f aca="false">VLOOKUP(L67,ClubNames,2,FALSE())&amp;COUNTIF($L$2:$L67,L67)</f>
        <v>#N/A</v>
      </c>
      <c r="L67" s="30"/>
      <c r="M67" s="35"/>
      <c r="O67" s="9" t="n">
        <v>66</v>
      </c>
      <c r="P67" s="14" t="e">
        <f aca="false">VLOOKUP(I67,J:M,4,FALSE())&amp;IF(RIGHT(D67,1)="V"," (V)",IF(RIGHT(D67,1)="J"," (J)",""))</f>
        <v>#N/A</v>
      </c>
      <c r="Q67" s="14" t="e">
        <f aca="false">VLOOKUP(H67,ClubNames,2,FALSE())</f>
        <v>#N/A</v>
      </c>
      <c r="R67" s="15" t="n">
        <f aca="false">TIME(A67,B67,C67)</f>
        <v>0</v>
      </c>
    </row>
    <row r="68" customFormat="false" ht="15.75" hidden="false" customHeight="false" outlineLevel="0" collapsed="false">
      <c r="A68" s="16"/>
      <c r="B68" s="23"/>
      <c r="C68" s="24"/>
      <c r="D68" s="25"/>
      <c r="E68" s="45"/>
      <c r="F68" s="45"/>
      <c r="G68" s="28"/>
      <c r="H68" s="29" t="n">
        <f aca="false">IF(OR(RIGHT(D68,1)="V",RIGHT(D68,1)="J"),VALUE(LEFT(D68,LEN(D68)-1)),D68)</f>
        <v>0</v>
      </c>
      <c r="I68" s="28" t="e">
        <f aca="false">Q68&amp;COUNTIF($H$2:$H68,H68)</f>
        <v>#N/A</v>
      </c>
      <c r="J68" s="28" t="e">
        <f aca="false">VLOOKUP(L68,ClubNames,2,FALSE())&amp;COUNTIF($L$2:$L68,L68)</f>
        <v>#N/A</v>
      </c>
      <c r="L68" s="30"/>
      <c r="M68" s="35"/>
      <c r="O68" s="9" t="n">
        <v>67</v>
      </c>
      <c r="P68" s="14" t="e">
        <f aca="false">VLOOKUP(I68,J:M,4,FALSE())&amp;IF(RIGHT(D68,1)="V"," (V)",IF(RIGHT(D68,1)="J"," (J)",""))</f>
        <v>#N/A</v>
      </c>
      <c r="Q68" s="14" t="e">
        <f aca="false">VLOOKUP(H68,ClubNames,2,FALSE())</f>
        <v>#N/A</v>
      </c>
      <c r="R68" s="15" t="n">
        <f aca="false">TIME(A68,B68,C68)</f>
        <v>0</v>
      </c>
    </row>
    <row r="69" customFormat="false" ht="15.75" hidden="false" customHeight="false" outlineLevel="0" collapsed="false">
      <c r="A69" s="16"/>
      <c r="B69" s="23"/>
      <c r="C69" s="24"/>
      <c r="D69" s="25"/>
      <c r="E69" s="45"/>
      <c r="F69" s="45"/>
      <c r="G69" s="28"/>
      <c r="H69" s="29" t="n">
        <f aca="false">IF(OR(RIGHT(D69,1)="V",RIGHT(D69,1)="J"),VALUE(LEFT(D69,LEN(D69)-1)),D69)</f>
        <v>0</v>
      </c>
      <c r="I69" s="28" t="e">
        <f aca="false">Q69&amp;COUNTIF($H$2:$H69,H69)</f>
        <v>#N/A</v>
      </c>
      <c r="J69" s="28" t="e">
        <f aca="false">VLOOKUP(L69,ClubNames,2,FALSE())&amp;COUNTIF($L$2:$L69,L69)</f>
        <v>#N/A</v>
      </c>
      <c r="L69" s="30"/>
      <c r="M69" s="47"/>
      <c r="O69" s="9" t="n">
        <v>68</v>
      </c>
      <c r="P69" s="14" t="e">
        <f aca="false">VLOOKUP(I69,J:M,4,FALSE())&amp;IF(RIGHT(D69,1)="V"," (V)",IF(RIGHT(D69,1)="J"," (J)",""))</f>
        <v>#N/A</v>
      </c>
      <c r="Q69" s="14" t="e">
        <f aca="false">VLOOKUP(H69,ClubNames,2,FALSE())</f>
        <v>#N/A</v>
      </c>
      <c r="R69" s="15" t="n">
        <f aca="false">TIME(A69,B69,C69)</f>
        <v>0</v>
      </c>
    </row>
    <row r="70" customFormat="false" ht="15.75" hidden="false" customHeight="false" outlineLevel="0" collapsed="false">
      <c r="A70" s="16"/>
      <c r="B70" s="23"/>
      <c r="C70" s="24"/>
      <c r="D70" s="25"/>
      <c r="E70" s="45"/>
      <c r="F70" s="45"/>
      <c r="G70" s="28"/>
      <c r="H70" s="29" t="n">
        <f aca="false">IF(OR(RIGHT(D70,1)="V",RIGHT(D70,1)="J"),VALUE(LEFT(D70,LEN(D70)-1)),D70)</f>
        <v>0</v>
      </c>
      <c r="I70" s="28" t="e">
        <f aca="false">Q70&amp;COUNTIF($H$2:$H70,H70)</f>
        <v>#N/A</v>
      </c>
      <c r="J70" s="28" t="e">
        <f aca="false">VLOOKUP(L70,ClubNames,2,FALSE())&amp;COUNTIF($L$2:$L70,L70)</f>
        <v>#N/A</v>
      </c>
      <c r="L70" s="30"/>
      <c r="M70" s="47"/>
      <c r="O70" s="9" t="n">
        <v>69</v>
      </c>
      <c r="P70" s="14" t="e">
        <f aca="false">VLOOKUP(I70,J:M,4,FALSE())&amp;IF(RIGHT(D70,1)="V"," (V)",IF(RIGHT(D70,1)="J"," (J)",""))</f>
        <v>#N/A</v>
      </c>
      <c r="Q70" s="14" t="e">
        <f aca="false">VLOOKUP(H70,ClubNames,2,FALSE())</f>
        <v>#N/A</v>
      </c>
      <c r="R70" s="15" t="n">
        <f aca="false">TIME(A70,B70,C70)</f>
        <v>0</v>
      </c>
    </row>
    <row r="71" customFormat="false" ht="15.75" hidden="false" customHeight="false" outlineLevel="0" collapsed="false">
      <c r="A71" s="16"/>
      <c r="B71" s="23"/>
      <c r="C71" s="24"/>
      <c r="D71" s="25"/>
      <c r="E71" s="45"/>
      <c r="F71" s="45"/>
      <c r="G71" s="28"/>
      <c r="H71" s="29" t="n">
        <f aca="false">IF(OR(RIGHT(D71,1)="V",RIGHT(D71,1)="J"),VALUE(LEFT(D71,LEN(D71)-1)),D71)</f>
        <v>0</v>
      </c>
      <c r="I71" s="28" t="e">
        <f aca="false">Q71&amp;COUNTIF($H$2:$H71,H71)</f>
        <v>#N/A</v>
      </c>
      <c r="J71" s="28" t="e">
        <f aca="false">VLOOKUP(L71,ClubNames,2,FALSE())&amp;COUNTIF($L$2:$L71,L71)</f>
        <v>#N/A</v>
      </c>
      <c r="L71" s="30"/>
      <c r="M71" s="47"/>
      <c r="O71" s="9" t="n">
        <v>70</v>
      </c>
      <c r="P71" s="14" t="e">
        <f aca="false">VLOOKUP(I71,J:M,4,FALSE())&amp;IF(RIGHT(D71,1)="V"," (V)",IF(RIGHT(D71,1)="J"," (J)",""))</f>
        <v>#N/A</v>
      </c>
      <c r="Q71" s="14" t="e">
        <f aca="false">VLOOKUP(H71,ClubNames,2,FALSE())</f>
        <v>#N/A</v>
      </c>
      <c r="R71" s="15" t="n">
        <f aca="false">TIME(A71,B71,C71)</f>
        <v>0</v>
      </c>
    </row>
    <row r="72" customFormat="false" ht="15.75" hidden="false" customHeight="false" outlineLevel="0" collapsed="false">
      <c r="A72" s="16"/>
      <c r="B72" s="23"/>
      <c r="C72" s="24"/>
      <c r="D72" s="25"/>
      <c r="E72" s="45"/>
      <c r="F72" s="45"/>
      <c r="G72" s="28"/>
      <c r="H72" s="29" t="n">
        <f aca="false">IF(OR(RIGHT(D72,1)="V",RIGHT(D72,1)="J"),VALUE(LEFT(D72,LEN(D72)-1)),D72)</f>
        <v>0</v>
      </c>
      <c r="I72" s="28" t="e">
        <f aca="false">Q72&amp;COUNTIF($H$2:$H72,H72)</f>
        <v>#N/A</v>
      </c>
      <c r="J72" s="28" t="e">
        <f aca="false">VLOOKUP(L72,ClubNames,2,FALSE())&amp;COUNTIF($L$2:$L72,L72)</f>
        <v>#N/A</v>
      </c>
      <c r="L72" s="30"/>
      <c r="M72" s="49"/>
      <c r="O72" s="9" t="n">
        <v>71</v>
      </c>
      <c r="P72" s="14" t="e">
        <f aca="false">VLOOKUP(I72,J:M,4,FALSE())&amp;IF(RIGHT(D72,1)="V"," (V)",IF(RIGHT(D72,1)="J"," (J)",""))</f>
        <v>#N/A</v>
      </c>
      <c r="Q72" s="14" t="e">
        <f aca="false">VLOOKUP(H72,ClubNames,2,FALSE())</f>
        <v>#N/A</v>
      </c>
      <c r="R72" s="15" t="n">
        <f aca="false">TIME(A72,B72,C72)</f>
        <v>0</v>
      </c>
    </row>
    <row r="73" customFormat="false" ht="15.75" hidden="false" customHeight="false" outlineLevel="0" collapsed="false">
      <c r="A73" s="16"/>
      <c r="B73" s="23"/>
      <c r="C73" s="24"/>
      <c r="D73" s="25"/>
      <c r="E73" s="45"/>
      <c r="F73" s="45"/>
      <c r="G73" s="28"/>
      <c r="H73" s="29" t="n">
        <f aca="false">IF(OR(RIGHT(D73,1)="V",RIGHT(D73,1)="J"),VALUE(LEFT(D73,LEN(D73)-1)),D73)</f>
        <v>0</v>
      </c>
      <c r="I73" s="28" t="e">
        <f aca="false">Q73&amp;COUNTIF($H$2:$H73,H73)</f>
        <v>#N/A</v>
      </c>
      <c r="J73" s="28" t="e">
        <f aca="false">VLOOKUP(L73,ClubNames,2,FALSE())&amp;COUNTIF($L$2:$L73,L73)</f>
        <v>#N/A</v>
      </c>
      <c r="L73" s="30"/>
      <c r="M73" s="49"/>
      <c r="O73" s="9" t="n">
        <v>72</v>
      </c>
      <c r="P73" s="14" t="e">
        <f aca="false">VLOOKUP(I73,J:M,4,FALSE())&amp;IF(RIGHT(D73,1)="V"," (V)",IF(RIGHT(D73,1)="J"," (J)",""))</f>
        <v>#N/A</v>
      </c>
      <c r="Q73" s="14" t="e">
        <f aca="false">VLOOKUP(H73,ClubNames,2,FALSE())</f>
        <v>#N/A</v>
      </c>
      <c r="R73" s="15" t="n">
        <f aca="false">TIME(A73,B73,C73)</f>
        <v>0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45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VLOOKUP(I74,J:M,4,FALSE())&amp;IF(RIGHT(D74,1)="V"," (V)",IF(RIGHT(D74,1)="J","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45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VLOOKUP(I75,J:M,4,FALSE())&amp;IF(RIGHT(D75,1)="V"," (V)",IF(RIGHT(D75,1)="J","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45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VLOOKUP(I76,J:M,4,FALSE())&amp;IF(RIGHT(D76,1)="V"," (V)",IF(RIGHT(D76,1)="J","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45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VLOOKUP(I77,J:M,4,FALSE())&amp;IF(RIGHT(D77,1)="V"," (V)",IF(RIGHT(D77,1)="J","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45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VLOOKUP(I78,J:M,4,FALSE())&amp;IF(RIGHT(D78,1)="V"," (V)",IF(RIGHT(D78,1)="J","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45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VLOOKUP(I79,J:M,4,FALSE())&amp;IF(RIGHT(D79,1)="V"," (V)",IF(RIGHT(D79,1)="J","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45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VLOOKUP(I80,J:M,4,FALSE())&amp;IF(RIGHT(D80,1)="V"," (V)",IF(RIGHT(D80,1)="J","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45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VLOOKUP(I81,J:M,4,FALSE())&amp;IF(RIGHT(D81,1)="V"," (V)",IF(RIGHT(D81,1)="J","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45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VLOOKUP(I82,J:M,4,FALSE())&amp;IF(RIGHT(D82,1)="V"," (V)",IF(RIGHT(D82,1)="J","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45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VLOOKUP(I83,J:M,4,FALSE())&amp;IF(RIGHT(D83,1)="V"," (V)",IF(RIGHT(D83,1)="J","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45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VLOOKUP(I84,J:M,4,FALSE())&amp;IF(RIGHT(D84,1)="V"," (V)",IF(RIGHT(D84,1)="J","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45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VLOOKUP(I85,J:M,4,FALSE())&amp;IF(RIGHT(D85,1)="V"," (V)",IF(RIGHT(D85,1)="J","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45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VLOOKUP(I86,J:M,4,FALSE())&amp;IF(RIGHT(D86,1)="V"," (V)",IF(RIGHT(D86,1)="J","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45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VLOOKUP(I87,J:M,4,FALSE())&amp;IF(RIGHT(D87,1)="V"," (V)",IF(RIGHT(D87,1)="J","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45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VLOOKUP(I88,J:M,4,FALSE())&amp;IF(RIGHT(D88,1)="V"," (V)",IF(RIGHT(D88,1)="J","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45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VLOOKUP(I89,J:M,4,FALSE())&amp;IF(RIGHT(D89,1)="V"," (V)",IF(RIGHT(D89,1)="J","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F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VLOOKUP(I90,J:M,4,FALSE())&amp;IF(RIGHT(D90,1)="V"," (V)",IF(RIGHT(D90,1)="J","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F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VLOOKUP(I91,J:M,4,FALSE())&amp;IF(RIGHT(D91,1)="V"," (V)",IF(RIGHT(D91,1)="J","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F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VLOOKUP(I92,J:M,4,FALSE())&amp;IF(RIGHT(D92,1)="V"," (V)",IF(RIGHT(D92,1)="J","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F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VLOOKUP(I93,J:M,4,FALSE())&amp;IF(RIGHT(D93,1)="V"," (V)",IF(RIGHT(D93,1)="J","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F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VLOOKUP(I94,J:M,4,FALSE())&amp;IF(RIGHT(D94,1)="V"," (V)",IF(RIGHT(D94,1)="J","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F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VLOOKUP(I95,J:M,4,FALSE())&amp;IF(RIGHT(D95,1)="V"," (V)",IF(RIGHT(D95,1)="J","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F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VLOOKUP(I96,J:M,4,FALSE())&amp;IF(RIGHT(D96,1)="V"," (V)",IF(RIGHT(D96,1)="J","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F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VLOOKUP(I97,J:M,4,FALSE())&amp;IF(RIGHT(D97,1)="V"," (V)",IF(RIGHT(D97,1)="J","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F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VLOOKUP(I98,J:M,4,FALSE())&amp;IF(RIGHT(D98,1)="V"," (V)",IF(RIGHT(D98,1)="J","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F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VLOOKUP(I99,J:M,4,FALSE())&amp;IF(RIGHT(D99,1)="V"," (V)",IF(RIGHT(D99,1)="J","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F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VLOOKUP(I100,J:M,4,FALSE())&amp;IF(RIGHT(D100,1)="V"," (V)",IF(RIGHT(D100,1)="J","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F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VLOOKUP(I101,J:M,4,FALSE())&amp;IF(RIGHT(D101,1)="V"," (V)",IF(RIGHT(D101,1)="J","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F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VLOOKUP(I102,J:M,4,FALSE())&amp;IF(RIGHT(D102,1)="V"," (V)",IF(RIGHT(D102,1)="J","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F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VLOOKUP(I103,J:M,4,FALSE())&amp;IF(RIGHT(D103,1)="V"," (V)",IF(RIGHT(D103,1)="J","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F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VLOOKUP(I104,J:M,4,FALSE())&amp;IF(RIGHT(D104,1)="V"," (V)",IF(RIGHT(D104,1)="J","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F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VLOOKUP(I105,J:M,4,FALSE())&amp;IF(RIGHT(D105,1)="V"," (V)",IF(RIGHT(D105,1)="J","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F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VLOOKUP(I106,J:M,4,FALSE())&amp;IF(RIGHT(D106,1)="V"," (V)",IF(RIGHT(D106,1)="J","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F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VLOOKUP(I107,J:M,4,FALSE())&amp;IF(RIGHT(D107,1)="V"," (V)",IF(RIGHT(D107,1)="J","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F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VLOOKUP(I108,J:M,4,FALSE())&amp;IF(RIGHT(D108,1)="V"," (V)",IF(RIGHT(D108,1)="J","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F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VLOOKUP(I109,J:M,4,FALSE())&amp;IF(RIGHT(D109,1)="V"," (V)",IF(RIGHT(D109,1)="J","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F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VLOOKUP(I110,J:M,4,FALSE())&amp;IF(RIGHT(D110,1)="V"," (V)",IF(RIGHT(D110,1)="J","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F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VLOOKUP(I111,J:M,4,FALSE())&amp;IF(RIGHT(D111,1)="V"," (V)",IF(RIGHT(D111,1)="J","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F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VLOOKUP(I112,J:M,4,FALSE())&amp;IF(RIGHT(D112,1)="V"," (V)",IF(RIGHT(D112,1)="J","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F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VLOOKUP(I113,J:M,4,FALSE())&amp;IF(RIGHT(D113,1)="V"," (V)",IF(RIGHT(D113,1)="J","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F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VLOOKUP(I114,J:M,4,FALSE())&amp;IF(RIGHT(D114,1)="V"," (V)",IF(RIGHT(D114,1)="J","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F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VLOOKUP(I115,J:M,4,FALSE())&amp;IF(RIGHT(D115,1)="V"," (V)",IF(RIGHT(D115,1)="J","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F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VLOOKUP(I116,J:M,4,FALSE())&amp;IF(RIGHT(D116,1)="V"," (V)",IF(RIGHT(D116,1)="J","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F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VLOOKUP(I117,J:M,4,FALSE())&amp;IF(RIGHT(D117,1)="V"," (V)",IF(RIGHT(D117,1)="J","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F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VLOOKUP(I118,J:M,4,FALSE())&amp;IF(RIGHT(D118,1)="V"," (V)",IF(RIGHT(D118,1)="J","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F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VLOOKUP(I119,J:M,4,FALSE())&amp;IF(RIGHT(D119,1)="V"," (V)",IF(RIGHT(D119,1)="J","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F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VLOOKUP(I120,J:M,4,FALSE())&amp;IF(RIGHT(D120,1)="V"," (V)",IF(RIGHT(D120,1)="J","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F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VLOOKUP(I121,J:M,4,FALSE())&amp;IF(RIGHT(D121,1)="V"," (V)",IF(RIGHT(D121,1)="J","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F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VLOOKUP(I122,J:M,4,FALSE())&amp;IF(RIGHT(D122,1)="V"," (V)",IF(RIGHT(D122,1)="J","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F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VLOOKUP(I123,J:M,4,FALSE())&amp;IF(RIGHT(D123,1)="V"," (V)",IF(RIGHT(D123,1)="J","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F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VLOOKUP(I124,J:M,4,FALSE())&amp;IF(RIGHT(D124,1)="V"," (V)",IF(RIGHT(D124,1)="J","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F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VLOOKUP(I125,J:M,4,FALSE())&amp;IF(RIGHT(D125,1)="V"," (V)",IF(RIGHT(D125,1)="J","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F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VLOOKUP(I126,J:M,4,FALSE())&amp;IF(RIGHT(D126,1)="V"," (V)",IF(RIGHT(D126,1)="J","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F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VLOOKUP(I127,J:M,4,FALSE())&amp;IF(RIGHT(D127,1)="V"," (V)",IF(RIGHT(D127,1)="J","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F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VLOOKUP(I128,J:M,4,FALSE())&amp;IF(RIGHT(D128,1)="V"," (V)",IF(RIGHT(D128,1)="J","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F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VLOOKUP(I129,J:M,4,FALSE())&amp;IF(RIGHT(D129,1)="V"," (V)",IF(RIGHT(D129,1)="J","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F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VLOOKUP(I130,J:M,4,FALSE())&amp;IF(RIGHT(D130,1)="V"," (V)",IF(RIGHT(D130,1)="J","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F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VLOOKUP(I131,J:M,4,FALSE())&amp;IF(RIGHT(D131,1)="V"," (V)",IF(RIGHT(D131,1)="J","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F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VLOOKUP(I132,J:M,4,FALSE())&amp;IF(RIGHT(D132,1)="V"," (V)",IF(RIGHT(D132,1)="J","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F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VLOOKUP(I133,J:M,4,FALSE())&amp;IF(RIGHT(D133,1)="V"," (V)",IF(RIGHT(D133,1)="J","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F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VLOOKUP(I134,J:M,4,FALSE())&amp;IF(RIGHT(D134,1)="V"," (V)",IF(RIGHT(D134,1)="J","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F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VLOOKUP(I135,J:M,4,FALSE())&amp;IF(RIGHT(D135,1)="V"," (V)",IF(RIGHT(D135,1)="J","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19" colorId="64" zoomScale="100" zoomScaleNormal="100" zoomScalePageLayoutView="100" workbookViewId="0">
      <selection pane="topLeft" activeCell="M27" activeCellId="0" sqref="M27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3.17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17"/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130</v>
      </c>
      <c r="C2" s="24" t="n">
        <v>12</v>
      </c>
      <c r="D2" s="25" t="n">
        <v>29</v>
      </c>
      <c r="E2" s="26" t="n">
        <f aca="false">Clubs!A3</f>
        <v>1</v>
      </c>
      <c r="F2" s="57" t="str">
        <f aca="false">Clubs!B3</f>
        <v>Edinburgh AC</v>
      </c>
      <c r="G2" s="28" t="n">
        <f aca="false">COUNTIF($H:$H,E2)</f>
        <v>8</v>
      </c>
      <c r="H2" s="29" t="n">
        <f aca="false">IF(OR(RIGHT(D2,1)="V",RIGHT(D2,1)="J"),VALUE(LEFT(D2,LEN(D2)-1)),D2)</f>
        <v>29</v>
      </c>
      <c r="I2" s="28" t="str">
        <f aca="false">Q2&amp;COUNTIF($H$2:$H2,H2)</f>
        <v>Team Borders1</v>
      </c>
      <c r="J2" s="28" t="str">
        <f aca="false">VLOOKUP(L2,ClubNames,2,FALSE())&amp;COUNTIF($L$2:$L2,L2)</f>
        <v>Edinburgh AC1</v>
      </c>
      <c r="L2" s="30" t="n">
        <v>1</v>
      </c>
      <c r="M2" s="32" t="s">
        <v>132</v>
      </c>
      <c r="O2" s="9" t="n">
        <v>1</v>
      </c>
      <c r="P2" s="14" t="str">
        <f aca="false">VLOOKUP(I2,J:M,4,FALSE())&amp;IF(RIGHT(D2,1)="V"," (V)",IF(RIGHT(D2,1)="J"," (J)",""))</f>
        <v>Rose Davidson</v>
      </c>
      <c r="Q2" s="14" t="str">
        <f aca="false">VLOOKUP(H2,ClubNames,2,FALSE())</f>
        <v>Team Borders</v>
      </c>
      <c r="R2" s="15" t="n">
        <f aca="false">TIME(A2,B2,C2)</f>
        <v>0.00777777777777778</v>
      </c>
    </row>
    <row r="3" customFormat="false" ht="15.75" hidden="false" customHeight="false" outlineLevel="0" collapsed="false">
      <c r="A3" s="16"/>
      <c r="B3" s="23" t="s">
        <v>130</v>
      </c>
      <c r="C3" s="24" t="n">
        <v>25</v>
      </c>
      <c r="D3" s="25" t="n">
        <v>30</v>
      </c>
      <c r="E3" s="26" t="n">
        <f aca="false">Clubs!A4</f>
        <v>2</v>
      </c>
      <c r="F3" s="5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30</v>
      </c>
      <c r="I3" s="28" t="str">
        <f aca="false">Q3&amp;COUNTIF($H$2:$H3,H3)</f>
        <v>Perth Strathtay Harriers1</v>
      </c>
      <c r="J3" s="28" t="str">
        <f aca="false">VLOOKUP(L3,ClubNames,2,FALSE())&amp;COUNTIF($L$2:$L3,L3)</f>
        <v>Edinburgh AC2</v>
      </c>
      <c r="L3" s="30" t="n">
        <v>1</v>
      </c>
      <c r="M3" s="31" t="s">
        <v>133</v>
      </c>
      <c r="O3" s="9" t="n">
        <f aca="false">1+O2</f>
        <v>2</v>
      </c>
      <c r="P3" s="14" t="str">
        <f aca="false">VLOOKUP(I3,J:M,4,FALSE())&amp;IF(RIGHT(D3,1)="V"," (V)",IF(RIGHT(D3,1)="J"," (J)",""))</f>
        <v>Gabi Whyte</v>
      </c>
      <c r="Q3" s="14" t="str">
        <f aca="false">VLOOKUP(H3,ClubNames,2,FALSE())</f>
        <v>Perth Strathtay Harriers</v>
      </c>
      <c r="R3" s="15" t="n">
        <f aca="false">TIME(A3,B3,C3)</f>
        <v>0.00792824074074074</v>
      </c>
    </row>
    <row r="4" customFormat="false" ht="15.75" hidden="false" customHeight="false" outlineLevel="0" collapsed="false">
      <c r="A4" s="16"/>
      <c r="B4" s="23" t="s">
        <v>130</v>
      </c>
      <c r="C4" s="24" t="n">
        <v>30</v>
      </c>
      <c r="D4" s="25" t="n">
        <v>20</v>
      </c>
      <c r="E4" s="26" t="n">
        <f aca="false">Clubs!A5</f>
        <v>3</v>
      </c>
      <c r="F4" s="57" t="str">
        <f aca="false">Clubs!B5</f>
        <v>Lothian Running Club</v>
      </c>
      <c r="G4" s="28" t="n">
        <f aca="false">COUNTIF($H:$H,E4)</f>
        <v>2</v>
      </c>
      <c r="H4" s="29" t="n">
        <f aca="false">IF(OR(RIGHT(D4,1)="V",RIGHT(D4,1)="J"),VALUE(LEFT(D4,LEN(D4)-1)),D4)</f>
        <v>20</v>
      </c>
      <c r="I4" s="28" t="str">
        <f aca="false">Q4&amp;COUNTIF($H$2:$H4,H4)</f>
        <v>Harmeny AAC1</v>
      </c>
      <c r="J4" s="28" t="str">
        <f aca="false">VLOOKUP(L4,ClubNames,2,FALSE())&amp;COUNTIF($L$2:$L4,L4)</f>
        <v>Edinburgh AC3</v>
      </c>
      <c r="L4" s="30" t="n">
        <v>1</v>
      </c>
      <c r="M4" s="32" t="s">
        <v>134</v>
      </c>
      <c r="O4" s="9" t="n">
        <f aca="false">1+O3</f>
        <v>3</v>
      </c>
      <c r="P4" s="14" t="str">
        <f aca="false">VLOOKUP(I4,J:M,4,FALSE())&amp;IF(RIGHT(D4,1)="V"," (V)",IF(RIGHT(D4,1)="J"," (J)",""))</f>
        <v>Isobel Patterson</v>
      </c>
      <c r="Q4" s="14" t="str">
        <f aca="false">VLOOKUP(H4,ClubNames,2,FALSE())</f>
        <v>Harmeny AAC</v>
      </c>
      <c r="R4" s="15" t="n">
        <f aca="false">TIME(A4,B4,C4)</f>
        <v>0.00798611111111111</v>
      </c>
    </row>
    <row r="5" customFormat="false" ht="15.75" hidden="false" customHeight="false" outlineLevel="0" collapsed="false">
      <c r="A5" s="16"/>
      <c r="B5" s="23" t="s">
        <v>130</v>
      </c>
      <c r="C5" s="24" t="n">
        <v>33</v>
      </c>
      <c r="D5" s="25" t="n">
        <v>29</v>
      </c>
      <c r="E5" s="26" t="n">
        <f aca="false">Clubs!A6</f>
        <v>4</v>
      </c>
      <c r="F5" s="57" t="str">
        <f aca="false">Clubs!B6</f>
        <v>Teviotdale Harriers</v>
      </c>
      <c r="G5" s="28" t="n">
        <f aca="false">COUNTIF($H:$H,E5)</f>
        <v>2</v>
      </c>
      <c r="H5" s="29" t="n">
        <f aca="false">IF(OR(RIGHT(D5,1)="V",RIGHT(D5,1)="J"),VALUE(LEFT(D5,LEN(D5)-1)),D5)</f>
        <v>29</v>
      </c>
      <c r="I5" s="28" t="str">
        <f aca="false">Q5&amp;COUNTIF($H$2:$H5,H5)</f>
        <v>Team Borders2</v>
      </c>
      <c r="J5" s="28" t="str">
        <f aca="false">VLOOKUP(L5,ClubNames,2,FALSE())&amp;COUNTIF($L$2:$L5,L5)</f>
        <v>Edinburgh AC4</v>
      </c>
      <c r="L5" s="30" t="n">
        <v>1</v>
      </c>
      <c r="M5" s="32" t="s">
        <v>135</v>
      </c>
      <c r="O5" s="9" t="n">
        <f aca="false">1+O4</f>
        <v>4</v>
      </c>
      <c r="P5" s="14" t="str">
        <f aca="false">VLOOKUP(I5,J:M,4,FALSE())&amp;IF(RIGHT(D5,1)="V"," (V)",IF(RIGHT(D5,1)="J"," (J)",""))</f>
        <v>Molly Trewartha</v>
      </c>
      <c r="Q5" s="14" t="str">
        <f aca="false">VLOOKUP(H5,ClubNames,2,FALSE())</f>
        <v>Team Borders</v>
      </c>
      <c r="R5" s="15" t="n">
        <f aca="false">TIME(A5,B5,C5)</f>
        <v>0.00802083333333333</v>
      </c>
    </row>
    <row r="6" customFormat="false" ht="15.75" hidden="false" customHeight="false" outlineLevel="0" collapsed="false">
      <c r="A6" s="16"/>
      <c r="B6" s="23" t="s">
        <v>130</v>
      </c>
      <c r="C6" s="24" t="n">
        <v>40</v>
      </c>
      <c r="D6" s="25" t="n">
        <v>1</v>
      </c>
      <c r="E6" s="26" t="n">
        <f aca="false">Clubs!A7</f>
        <v>5</v>
      </c>
      <c r="F6" s="5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1</v>
      </c>
      <c r="I6" s="28" t="str">
        <f aca="false">Q6&amp;COUNTIF($H$2:$H6,H6)</f>
        <v>Edinburgh AC1</v>
      </c>
      <c r="J6" s="28" t="str">
        <f aca="false">VLOOKUP(L6,ClubNames,2,FALSE())&amp;COUNTIF($L$2:$L6,L6)</f>
        <v>Edinburgh AC5</v>
      </c>
      <c r="L6" s="30" t="n">
        <v>1</v>
      </c>
      <c r="M6" s="58" t="s">
        <v>136</v>
      </c>
      <c r="O6" s="9" t="n">
        <f aca="false">1+O5</f>
        <v>5</v>
      </c>
      <c r="P6" s="14" t="str">
        <f aca="false">VLOOKUP(I6,J:M,4,FALSE())&amp;IF(RIGHT(D6,1)="V"," (V)",IF(RIGHT(D6,1)="J"," (J)",""))</f>
        <v>Maisie Brown</v>
      </c>
      <c r="Q6" s="14" t="str">
        <f aca="false">VLOOKUP(H6,ClubNames,2,FALSE())</f>
        <v>Edinburgh AC</v>
      </c>
      <c r="R6" s="15" t="n">
        <f aca="false">TIME(A6,B6,C6)</f>
        <v>0.00810185185185185</v>
      </c>
    </row>
    <row r="7" customFormat="false" ht="15.75" hidden="false" customHeight="false" outlineLevel="0" collapsed="false">
      <c r="A7" s="16"/>
      <c r="B7" s="23" t="s">
        <v>130</v>
      </c>
      <c r="C7" s="24" t="n">
        <v>51</v>
      </c>
      <c r="D7" s="25" t="n">
        <v>30</v>
      </c>
      <c r="E7" s="26" t="n">
        <f aca="false">Clubs!A8</f>
        <v>6</v>
      </c>
      <c r="F7" s="57" t="str">
        <f aca="false">Clubs!B8</f>
        <v>Aberdeen AAC</v>
      </c>
      <c r="G7" s="28" t="n">
        <f aca="false">COUNTIF($H:$H,E7)</f>
        <v>4</v>
      </c>
      <c r="H7" s="29" t="n">
        <f aca="false">IF(OR(RIGHT(D7,1)="V",RIGHT(D7,1)="J"),VALUE(LEFT(D7,LEN(D7)-1)),D7)</f>
        <v>30</v>
      </c>
      <c r="I7" s="28" t="str">
        <f aca="false">Q7&amp;COUNTIF($H$2:$H7,H7)</f>
        <v>Perth Strathtay Harriers2</v>
      </c>
      <c r="J7" s="28" t="str">
        <f aca="false">VLOOKUP(L7,ClubNames,2,FALSE())&amp;COUNTIF($L$2:$L7,L7)</f>
        <v>Edinburgh AC6</v>
      </c>
      <c r="L7" s="30" t="n">
        <v>1</v>
      </c>
      <c r="M7" s="58" t="s">
        <v>137</v>
      </c>
      <c r="O7" s="9" t="n">
        <f aca="false">1+O6</f>
        <v>6</v>
      </c>
      <c r="P7" s="14" t="str">
        <f aca="false">VLOOKUP(I7,J:M,4,FALSE())&amp;IF(RIGHT(D7,1)="V"," (V)",IF(RIGHT(D7,1)="J"," (J)",""))</f>
        <v>Kezi Swift</v>
      </c>
      <c r="Q7" s="14" t="str">
        <f aca="false">VLOOKUP(H7,ClubNames,2,FALSE())</f>
        <v>Perth Strathtay Harriers</v>
      </c>
      <c r="R7" s="15" t="n">
        <f aca="false">TIME(A7,B7,C7)</f>
        <v>0.00822916666666667</v>
      </c>
    </row>
    <row r="8" customFormat="false" ht="15.75" hidden="false" customHeight="false" outlineLevel="0" collapsed="false">
      <c r="A8" s="16"/>
      <c r="B8" s="23" t="s">
        <v>130</v>
      </c>
      <c r="C8" s="24" t="n">
        <v>56</v>
      </c>
      <c r="D8" s="25" t="n">
        <v>6</v>
      </c>
      <c r="E8" s="26" t="n">
        <f aca="false">Clubs!A9</f>
        <v>7</v>
      </c>
      <c r="F8" s="57" t="str">
        <f aca="false">Clubs!B9</f>
        <v>Pitreavie AAC</v>
      </c>
      <c r="G8" s="28" t="n">
        <f aca="false">COUNTIF($H:$H,E8)</f>
        <v>2</v>
      </c>
      <c r="H8" s="29" t="n">
        <f aca="false">IF(OR(RIGHT(D8,1)="V",RIGHT(D8,1)="J"),VALUE(LEFT(D8,LEN(D8)-1)),D8)</f>
        <v>6</v>
      </c>
      <c r="I8" s="28" t="str">
        <f aca="false">Q8&amp;COUNTIF($H$2:$H8,H8)</f>
        <v>Aberdeen AAC1</v>
      </c>
      <c r="J8" s="28" t="str">
        <f aca="false">VLOOKUP(L8,ClubNames,2,FALSE())&amp;COUNTIF($L$2:$L8,L8)</f>
        <v>Edinburgh AC7</v>
      </c>
      <c r="L8" s="30" t="n">
        <v>1</v>
      </c>
      <c r="M8" s="32" t="s">
        <v>138</v>
      </c>
      <c r="O8" s="9" t="n">
        <f aca="false">1+O7</f>
        <v>7</v>
      </c>
      <c r="P8" s="14" t="str">
        <f aca="false">VLOOKUP(I8,J:M,4,FALSE())&amp;IF(RIGHT(D8,1)="V"," (V)",IF(RIGHT(D8,1)="J"," (J)",""))</f>
        <v>Coco Czekalowska</v>
      </c>
      <c r="Q8" s="14" t="str">
        <f aca="false">VLOOKUP(H8,ClubNames,2,FALSE())</f>
        <v>Aberdeen AAC</v>
      </c>
      <c r="R8" s="15" t="n">
        <f aca="false">TIME(A8,B8,C8)</f>
        <v>0.00828703703703704</v>
      </c>
    </row>
    <row r="9" customFormat="false" ht="15.75" hidden="false" customHeight="false" outlineLevel="0" collapsed="false">
      <c r="A9" s="16"/>
      <c r="B9" s="23" t="s">
        <v>130</v>
      </c>
      <c r="C9" s="24" t="n">
        <v>59</v>
      </c>
      <c r="D9" s="25" t="n">
        <v>1</v>
      </c>
      <c r="E9" s="26" t="n">
        <f aca="false">Clubs!A10</f>
        <v>8</v>
      </c>
      <c r="F9" s="57" t="str">
        <f aca="false">Clubs!B10</f>
        <v>Fife AC</v>
      </c>
      <c r="G9" s="28" t="n">
        <f aca="false">COUNTIF($H:$H,E9)</f>
        <v>0</v>
      </c>
      <c r="H9" s="29" t="n">
        <f aca="false">IF(OR(RIGHT(D9,1)="V",RIGHT(D9,1)="J"),VALUE(LEFT(D9,LEN(D9)-1)),D9)</f>
        <v>1</v>
      </c>
      <c r="I9" s="28" t="str">
        <f aca="false">Q9&amp;COUNTIF($H$2:$H9,H9)</f>
        <v>Edinburgh AC2</v>
      </c>
      <c r="J9" s="28" t="str">
        <f aca="false">VLOOKUP(L9,ClubNames,2,FALSE())&amp;COUNTIF($L$2:$L9,L9)</f>
        <v>Edinburgh AC8</v>
      </c>
      <c r="L9" s="30" t="n">
        <v>1</v>
      </c>
      <c r="M9" s="58" t="s">
        <v>139</v>
      </c>
      <c r="O9" s="9" t="n">
        <f aca="false">1+O8</f>
        <v>8</v>
      </c>
      <c r="P9" s="14" t="str">
        <f aca="false">VLOOKUP(I9,J:M,4,FALSE())&amp;IF(RIGHT(D9,1)="V"," (V)",IF(RIGHT(D9,1)="J"," (J)",""))</f>
        <v>Callie Craig</v>
      </c>
      <c r="Q9" s="14" t="str">
        <f aca="false">VLOOKUP(H9,ClubNames,2,FALSE())</f>
        <v>Edinburgh AC</v>
      </c>
      <c r="R9" s="15" t="n">
        <f aca="false">TIME(A9,B9,C9)</f>
        <v>0.00832175925925926</v>
      </c>
    </row>
    <row r="10" customFormat="false" ht="15.75" hidden="false" customHeight="false" outlineLevel="0" collapsed="false">
      <c r="A10" s="16"/>
      <c r="B10" s="23" t="s">
        <v>140</v>
      </c>
      <c r="C10" s="24" t="n">
        <v>0</v>
      </c>
      <c r="D10" s="25" t="n">
        <v>27</v>
      </c>
      <c r="E10" s="26" t="n">
        <f aca="false">Clubs!A11</f>
        <v>9</v>
      </c>
      <c r="F10" s="5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27</v>
      </c>
      <c r="I10" s="28" t="str">
        <f aca="false">Q10&amp;COUNTIF($H$2:$H10,H10)</f>
        <v>Linlithgow AC1</v>
      </c>
      <c r="J10" s="28" t="str">
        <f aca="false">VLOOKUP(L10,ClubNames,2,FALSE())&amp;COUNTIF($L$2:$L10,L10)</f>
        <v>Lothian Running Club1</v>
      </c>
      <c r="L10" s="30" t="n">
        <v>3</v>
      </c>
      <c r="M10" s="34" t="s">
        <v>141</v>
      </c>
      <c r="O10" s="9" t="n">
        <f aca="false">1+O9</f>
        <v>9</v>
      </c>
      <c r="P10" s="14" t="str">
        <f aca="false">VLOOKUP(I10,J:M,4,FALSE())&amp;IF(RIGHT(D10,1)="V"," (V)",IF(RIGHT(D10,1)="J"," (J)",""))</f>
        <v>Hannah Bogle</v>
      </c>
      <c r="Q10" s="14" t="str">
        <f aca="false">VLOOKUP(H10,ClubNames,2,FALSE())</f>
        <v>Linlithgow AC</v>
      </c>
      <c r="R10" s="15" t="n">
        <f aca="false">TIME(A10,B10,C10)</f>
        <v>0.00833333333333333</v>
      </c>
    </row>
    <row r="11" customFormat="false" ht="15.75" hidden="false" customHeight="false" outlineLevel="0" collapsed="false">
      <c r="A11" s="16"/>
      <c r="B11" s="23" t="s">
        <v>140</v>
      </c>
      <c r="C11" s="24" t="n">
        <v>2</v>
      </c>
      <c r="D11" s="25" t="n">
        <v>20</v>
      </c>
      <c r="E11" s="26" t="n">
        <f aca="false">Clubs!A12</f>
        <v>10</v>
      </c>
      <c r="F11" s="5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20</v>
      </c>
      <c r="I11" s="28" t="str">
        <f aca="false">Q11&amp;COUNTIF($H$2:$H11,H11)</f>
        <v>Harmeny AAC2</v>
      </c>
      <c r="J11" s="28" t="str">
        <f aca="false">VLOOKUP(L11,ClubNames,2,FALSE())&amp;COUNTIF($L$2:$L11,L11)</f>
        <v>Lothian Running Club2</v>
      </c>
      <c r="L11" s="30" t="n">
        <v>3</v>
      </c>
      <c r="M11" s="34" t="s">
        <v>142</v>
      </c>
      <c r="O11" s="9" t="n">
        <f aca="false">1+O10</f>
        <v>10</v>
      </c>
      <c r="P11" s="14" t="str">
        <f aca="false">VLOOKUP(I11,J:M,4,FALSE())&amp;IF(RIGHT(D11,1)="V"," (V)",IF(RIGHT(D11,1)="J"," (J)",""))</f>
        <v>Luciana Starkey</v>
      </c>
      <c r="Q11" s="14" t="str">
        <f aca="false">VLOOKUP(H11,ClubNames,2,FALSE())</f>
        <v>Harmeny AAC</v>
      </c>
      <c r="R11" s="15" t="n">
        <f aca="false">TIME(A11,B11,C11)</f>
        <v>0.00835648148148148</v>
      </c>
    </row>
    <row r="12" customFormat="false" ht="15.75" hidden="false" customHeight="false" outlineLevel="0" collapsed="false">
      <c r="A12" s="16"/>
      <c r="B12" s="23" t="s">
        <v>140</v>
      </c>
      <c r="C12" s="24" t="n">
        <v>2</v>
      </c>
      <c r="D12" s="25" t="n">
        <v>51</v>
      </c>
      <c r="E12" s="26" t="n">
        <f aca="false">Clubs!A13</f>
        <v>11</v>
      </c>
      <c r="F12" s="57" t="str">
        <f aca="false">Clubs!B13</f>
        <v>Falkirk Victoria Harriers</v>
      </c>
      <c r="G12" s="28" t="n">
        <f aca="false">COUNTIF($H:$H,E12)</f>
        <v>3</v>
      </c>
      <c r="H12" s="29" t="n">
        <f aca="false">IF(OR(RIGHT(D12,1)="V",RIGHT(D12,1)="J"),VALUE(LEFT(D12,LEN(D12)-1)),D12)</f>
        <v>51</v>
      </c>
      <c r="I12" s="28" t="str">
        <f aca="false">Q12&amp;COUNTIF($H$2:$H12,H12)</f>
        <v>Haddington Running Club1</v>
      </c>
      <c r="J12" s="28" t="str">
        <f aca="false">VLOOKUP(L12,ClubNames,2,FALSE())&amp;COUNTIF($L$2:$L12,L12)</f>
        <v>Teviotdale Harriers1</v>
      </c>
      <c r="L12" s="30" t="n">
        <v>4</v>
      </c>
      <c r="M12" s="59" t="s">
        <v>143</v>
      </c>
      <c r="O12" s="9" t="n">
        <f aca="false">1+O11</f>
        <v>11</v>
      </c>
      <c r="P12" s="14" t="str">
        <f aca="false">VLOOKUP(I12,J:M,4,FALSE())&amp;IF(RIGHT(D12,1)="V"," (V)",IF(RIGHT(D12,1)="J"," (J)",""))</f>
        <v>Eilidh Robson</v>
      </c>
      <c r="Q12" s="14" t="str">
        <f aca="false">VLOOKUP(H12,ClubNames,2,FALSE())</f>
        <v>Haddington Running Club</v>
      </c>
      <c r="R12" s="15" t="n">
        <f aca="false">TIME(A12,B12,C12)</f>
        <v>0.00835648148148148</v>
      </c>
    </row>
    <row r="13" customFormat="false" ht="15.75" hidden="false" customHeight="false" outlineLevel="0" collapsed="false">
      <c r="A13" s="16"/>
      <c r="B13" s="23" t="s">
        <v>140</v>
      </c>
      <c r="C13" s="24" t="n">
        <v>10</v>
      </c>
      <c r="D13" s="25" t="n">
        <v>31</v>
      </c>
      <c r="E13" s="26" t="n">
        <f aca="false">Clubs!A14</f>
        <v>12</v>
      </c>
      <c r="F13" s="5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31</v>
      </c>
      <c r="I13" s="28" t="str">
        <f aca="false">Q13&amp;COUNTIF($H$2:$H13,H13)</f>
        <v>Corstorphine AAC1</v>
      </c>
      <c r="J13" s="28" t="str">
        <f aca="false">VLOOKUP(L13,ClubNames,2,FALSE())&amp;COUNTIF($L$2:$L13,L13)</f>
        <v>Teviotdale Harriers2</v>
      </c>
      <c r="L13" s="30" t="n">
        <v>4</v>
      </c>
      <c r="M13" s="59" t="s">
        <v>144</v>
      </c>
      <c r="O13" s="9" t="n">
        <f aca="false">1+O12</f>
        <v>12</v>
      </c>
      <c r="P13" s="14" t="str">
        <f aca="false">VLOOKUP(I13,J:M,4,FALSE())&amp;IF(RIGHT(D13,1)="V"," (V)",IF(RIGHT(D13,1)="J"," (J)",""))</f>
        <v>Ella Harrison</v>
      </c>
      <c r="Q13" s="14" t="str">
        <f aca="false">VLOOKUP(H13,ClubNames,2,FALSE())</f>
        <v>Corstorphine AAC</v>
      </c>
      <c r="R13" s="15" t="n">
        <f aca="false">TIME(A13,B13,C13)</f>
        <v>0.00844907407407407</v>
      </c>
    </row>
    <row r="14" customFormat="false" ht="15.75" hidden="false" customHeight="false" outlineLevel="0" collapsed="false">
      <c r="A14" s="16"/>
      <c r="B14" s="23" t="s">
        <v>140</v>
      </c>
      <c r="C14" s="24" t="n">
        <v>13</v>
      </c>
      <c r="D14" s="25" t="n">
        <v>1</v>
      </c>
      <c r="E14" s="26" t="n">
        <f aca="false">Clubs!A15</f>
        <v>13</v>
      </c>
      <c r="F14" s="5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1</v>
      </c>
      <c r="I14" s="28" t="str">
        <f aca="false">Q14&amp;COUNTIF($H$2:$H14,H14)</f>
        <v>Edinburgh AC3</v>
      </c>
      <c r="J14" s="28" t="str">
        <f aca="false">VLOOKUP(L14,ClubNames,2,FALSE())&amp;COUNTIF($L$2:$L14,L14)</f>
        <v>Aberdeen AAC1</v>
      </c>
      <c r="L14" s="30" t="n">
        <v>6</v>
      </c>
      <c r="M14" s="32" t="s">
        <v>145</v>
      </c>
      <c r="O14" s="9" t="n">
        <f aca="false">1+O13</f>
        <v>13</v>
      </c>
      <c r="P14" s="14" t="str">
        <f aca="false">VLOOKUP(I14,J:M,4,FALSE())&amp;IF(RIGHT(D14,1)="V"," (V)",IF(RIGHT(D14,1)="J"," (J)",""))</f>
        <v>Charlotte Greenshields</v>
      </c>
      <c r="Q14" s="14" t="str">
        <f aca="false">VLOOKUP(H14,ClubNames,2,FALSE())</f>
        <v>Edinburgh AC</v>
      </c>
      <c r="R14" s="15" t="n">
        <f aca="false">TIME(A14,B14,C14)</f>
        <v>0.0084837962962963</v>
      </c>
    </row>
    <row r="15" customFormat="false" ht="15.75" hidden="false" customHeight="false" outlineLevel="0" collapsed="false">
      <c r="A15" s="16"/>
      <c r="B15" s="23" t="s">
        <v>140</v>
      </c>
      <c r="C15" s="24" t="n">
        <v>13</v>
      </c>
      <c r="D15" s="25" t="n">
        <v>11</v>
      </c>
      <c r="E15" s="26" t="n">
        <f aca="false">Clubs!A16</f>
        <v>14</v>
      </c>
      <c r="F15" s="5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11</v>
      </c>
      <c r="I15" s="28" t="str">
        <f aca="false">Q15&amp;COUNTIF($H$2:$H15,H15)</f>
        <v>Falkirk Victoria Harriers1</v>
      </c>
      <c r="J15" s="28" t="str">
        <f aca="false">VLOOKUP(L15,ClubNames,2,FALSE())&amp;COUNTIF($L$2:$L15,L15)</f>
        <v>Aberdeen AAC2</v>
      </c>
      <c r="L15" s="30" t="n">
        <v>6</v>
      </c>
      <c r="M15" s="32" t="s">
        <v>146</v>
      </c>
      <c r="O15" s="9" t="n">
        <f aca="false">1+O14</f>
        <v>14</v>
      </c>
      <c r="P15" s="14" t="str">
        <f aca="false">VLOOKUP(I15,J:M,4,FALSE())&amp;IF(RIGHT(D15,1)="V"," (V)",IF(RIGHT(D15,1)="J"," (J)",""))</f>
        <v>Isla Hedges</v>
      </c>
      <c r="Q15" s="14" t="str">
        <f aca="false">VLOOKUP(H15,ClubNames,2,FALSE())</f>
        <v>Falkirk Victoria Harriers</v>
      </c>
      <c r="R15" s="15" t="n">
        <f aca="false">TIME(A15,B15,C15)</f>
        <v>0.0084837962962963</v>
      </c>
    </row>
    <row r="16" customFormat="false" ht="15.75" hidden="false" customHeight="false" outlineLevel="0" collapsed="false">
      <c r="A16" s="16"/>
      <c r="B16" s="23" t="s">
        <v>140</v>
      </c>
      <c r="C16" s="24" t="n">
        <v>17</v>
      </c>
      <c r="D16" s="25" t="n">
        <v>6</v>
      </c>
      <c r="E16" s="26" t="n">
        <f aca="false">Clubs!A17</f>
        <v>15</v>
      </c>
      <c r="F16" s="57" t="str">
        <f aca="false">Clubs!B17</f>
        <v>Livingston AC</v>
      </c>
      <c r="G16" s="28" t="n">
        <f aca="false">COUNTIF($H:$H,E16)</f>
        <v>0</v>
      </c>
      <c r="H16" s="29" t="n">
        <f aca="false">IF(OR(RIGHT(D16,1)="V",RIGHT(D16,1)="J"),VALUE(LEFT(D16,LEN(D16)-1)),D16)</f>
        <v>6</v>
      </c>
      <c r="I16" s="28" t="str">
        <f aca="false">Q16&amp;COUNTIF($H$2:$H16,H16)</f>
        <v>Aberdeen AAC2</v>
      </c>
      <c r="J16" s="28" t="str">
        <f aca="false">VLOOKUP(L16,ClubNames,2,FALSE())&amp;COUNTIF($L$2:$L16,L16)</f>
        <v>Aberdeen AAC3</v>
      </c>
      <c r="L16" s="30" t="n">
        <v>6</v>
      </c>
      <c r="M16" s="32" t="s">
        <v>147</v>
      </c>
      <c r="O16" s="9" t="n">
        <f aca="false">1+O15</f>
        <v>15</v>
      </c>
      <c r="P16" s="14" t="str">
        <f aca="false">VLOOKUP(I16,J:M,4,FALSE())&amp;IF(RIGHT(D16,1)="V"," (V)",IF(RIGHT(D16,1)="J"," (J)",""))</f>
        <v>Molly Fraser</v>
      </c>
      <c r="Q16" s="14" t="str">
        <f aca="false">VLOOKUP(H16,ClubNames,2,FALSE())</f>
        <v>Aberdeen AAC</v>
      </c>
      <c r="R16" s="15" t="n">
        <f aca="false">TIME(A16,B16,C16)</f>
        <v>0.00853009259259259</v>
      </c>
    </row>
    <row r="17" customFormat="false" ht="15.75" hidden="false" customHeight="false" outlineLevel="0" collapsed="false">
      <c r="A17" s="16"/>
      <c r="B17" s="23" t="s">
        <v>140</v>
      </c>
      <c r="C17" s="24" t="n">
        <v>19</v>
      </c>
      <c r="D17" s="25" t="n">
        <v>24</v>
      </c>
      <c r="E17" s="26" t="n">
        <f aca="false">Clubs!A18</f>
        <v>16</v>
      </c>
      <c r="F17" s="57" t="str">
        <f aca="false">Clubs!B18</f>
        <v>Dundee Hawkhill Harriers</v>
      </c>
      <c r="G17" s="28" t="n">
        <f aca="false">COUNTIF($H:$H,E17)</f>
        <v>1</v>
      </c>
      <c r="H17" s="29" t="n">
        <f aca="false">IF(OR(RIGHT(D17,1)="V",RIGHT(D17,1)="J"),VALUE(LEFT(D17,LEN(D17)-1)),D17)</f>
        <v>24</v>
      </c>
      <c r="I17" s="28" t="str">
        <f aca="false">Q17&amp;COUNTIF($H$2:$H17,H17)</f>
        <v>Strathearn Harriers1</v>
      </c>
      <c r="J17" s="28" t="str">
        <f aca="false">VLOOKUP(L17,ClubNames,2,FALSE())&amp;COUNTIF($L$2:$L17,L17)</f>
        <v>Aberdeen AAC4</v>
      </c>
      <c r="L17" s="30" t="n">
        <v>6</v>
      </c>
      <c r="M17" s="32" t="s">
        <v>148</v>
      </c>
      <c r="O17" s="9" t="n">
        <f aca="false">1+O16</f>
        <v>16</v>
      </c>
      <c r="P17" s="14" t="str">
        <f aca="false">VLOOKUP(I17,J:M,4,FALSE())&amp;IF(RIGHT(D17,1)="V"," (V)",IF(RIGHT(D17,1)="J"," (J)",""))</f>
        <v>Robin Perez-Reid</v>
      </c>
      <c r="Q17" s="14" t="str">
        <f aca="false">VLOOKUP(H17,ClubNames,2,FALSE())</f>
        <v>Strathearn Harriers</v>
      </c>
      <c r="R17" s="15" t="n">
        <f aca="false">TIME(A17,B17,C17)</f>
        <v>0.00855324074074074</v>
      </c>
    </row>
    <row r="18" customFormat="false" ht="15.75" hidden="false" customHeight="false" outlineLevel="0" collapsed="false">
      <c r="A18" s="16"/>
      <c r="B18" s="23" t="s">
        <v>140</v>
      </c>
      <c r="C18" s="24" t="n">
        <v>22</v>
      </c>
      <c r="D18" s="25" t="n">
        <v>19</v>
      </c>
      <c r="E18" s="26" t="n">
        <f aca="false">Clubs!A19</f>
        <v>17</v>
      </c>
      <c r="F18" s="57" t="str">
        <f aca="false">Clubs!B19</f>
        <v>George Heriots School</v>
      </c>
      <c r="G18" s="28" t="n">
        <f aca="false">COUNTIF($H:$H,E18)</f>
        <v>2</v>
      </c>
      <c r="H18" s="29" t="n">
        <f aca="false">IF(OR(RIGHT(D18,1)="V",RIGHT(D18,1)="J"),VALUE(LEFT(D18,LEN(D18)-1)),D18)</f>
        <v>19</v>
      </c>
      <c r="I18" s="28" t="str">
        <f aca="false">Q18&amp;COUNTIF($H$2:$H18,H18)</f>
        <v>Metro Aberdeen Running Club1</v>
      </c>
      <c r="J18" s="28" t="str">
        <f aca="false">VLOOKUP(L18,ClubNames,2,FALSE())&amp;COUNTIF($L$2:$L18,L18)</f>
        <v>Pitreavie AAC1</v>
      </c>
      <c r="L18" s="30" t="n">
        <v>7</v>
      </c>
      <c r="M18" s="32" t="s">
        <v>149</v>
      </c>
      <c r="O18" s="9" t="n">
        <f aca="false">1+O17</f>
        <v>17</v>
      </c>
      <c r="P18" s="14" t="str">
        <f aca="false">VLOOKUP(I18,J:M,4,FALSE())&amp;IF(RIGHT(D18,1)="V"," (V)",IF(RIGHT(D18,1)="J"," (J)",""))</f>
        <v>Mia Yeats</v>
      </c>
      <c r="Q18" s="14" t="str">
        <f aca="false">VLOOKUP(H18,ClubNames,2,FALSE())</f>
        <v>Metro Aberdeen Running Club</v>
      </c>
      <c r="R18" s="15" t="n">
        <f aca="false">TIME(A18,B18,C18)</f>
        <v>0.00858796296296296</v>
      </c>
    </row>
    <row r="19" customFormat="false" ht="15.75" hidden="false" customHeight="false" outlineLevel="0" collapsed="false">
      <c r="A19" s="16"/>
      <c r="B19" s="23" t="s">
        <v>140</v>
      </c>
      <c r="C19" s="24" t="n">
        <v>25</v>
      </c>
      <c r="D19" s="25" t="n">
        <v>27</v>
      </c>
      <c r="E19" s="26" t="n">
        <f aca="false">Clubs!A20</f>
        <v>18</v>
      </c>
      <c r="F19" s="57" t="str">
        <f aca="false">Clubs!B20</f>
        <v>Central AC</v>
      </c>
      <c r="G19" s="28" t="n">
        <f aca="false">COUNTIF($H:$H,E19)</f>
        <v>1</v>
      </c>
      <c r="H19" s="29" t="n">
        <f aca="false">IF(OR(RIGHT(D19,1)="V",RIGHT(D19,1)="J"),VALUE(LEFT(D19,LEN(D19)-1)),D19)</f>
        <v>27</v>
      </c>
      <c r="I19" s="28" t="str">
        <f aca="false">Q19&amp;COUNTIF($H$2:$H19,H19)</f>
        <v>Linlithgow AC2</v>
      </c>
      <c r="J19" s="28" t="str">
        <f aca="false">VLOOKUP(L19,ClubNames,2,FALSE())&amp;COUNTIF($L$2:$L19,L19)</f>
        <v>Pitreavie AAC2</v>
      </c>
      <c r="L19" s="30" t="n">
        <v>7</v>
      </c>
      <c r="M19" s="32" t="s">
        <v>150</v>
      </c>
      <c r="O19" s="9" t="n">
        <f aca="false">1+O18</f>
        <v>18</v>
      </c>
      <c r="P19" s="14" t="str">
        <f aca="false">VLOOKUP(I19,J:M,4,FALSE())&amp;IF(RIGHT(D19,1)="V"," (V)",IF(RIGHT(D19,1)="J"," (J)",""))</f>
        <v>Natalia Mandula</v>
      </c>
      <c r="Q19" s="14" t="str">
        <f aca="false">VLOOKUP(H19,ClubNames,2,FALSE())</f>
        <v>Linlithgow AC</v>
      </c>
      <c r="R19" s="15" t="n">
        <f aca="false">TIME(A19,B19,C19)</f>
        <v>0.00862268518518519</v>
      </c>
    </row>
    <row r="20" customFormat="false" ht="15.75" hidden="false" customHeight="false" outlineLevel="0" collapsed="false">
      <c r="A20" s="16"/>
      <c r="B20" s="23" t="s">
        <v>140</v>
      </c>
      <c r="C20" s="24" t="n">
        <v>27</v>
      </c>
      <c r="D20" s="25" t="n">
        <v>20</v>
      </c>
      <c r="E20" s="26" t="n">
        <f aca="false">Clubs!A21</f>
        <v>19</v>
      </c>
      <c r="F20" s="57" t="str">
        <f aca="false">Clubs!B21</f>
        <v>Metro Aberdeen Running Club</v>
      </c>
      <c r="G20" s="28" t="n">
        <f aca="false">COUNTIF($H:$H,E20)</f>
        <v>3</v>
      </c>
      <c r="H20" s="29" t="n">
        <f aca="false">IF(OR(RIGHT(D20,1)="V",RIGHT(D20,1)="J"),VALUE(LEFT(D20,LEN(D20)-1)),D20)</f>
        <v>20</v>
      </c>
      <c r="I20" s="28" t="str">
        <f aca="false">Q20&amp;COUNTIF($H$2:$H20,H20)</f>
        <v>Harmeny AAC3</v>
      </c>
      <c r="J20" s="28" t="str">
        <f aca="false">VLOOKUP(L20,ClubNames,2,FALSE())&amp;COUNTIF($L$2:$L20,L20)</f>
        <v>Falkirk Victoria Harriers1</v>
      </c>
      <c r="L20" s="30" t="n">
        <v>11</v>
      </c>
      <c r="M20" s="37" t="s">
        <v>151</v>
      </c>
      <c r="O20" s="9" t="n">
        <f aca="false">1+O19</f>
        <v>19</v>
      </c>
      <c r="P20" s="14" t="str">
        <f aca="false">VLOOKUP(I20,J:M,4,FALSE())&amp;IF(RIGHT(D20,1)="V"," (V)",IF(RIGHT(D20,1)="J"," (J)",""))</f>
        <v>Tibby Leitch</v>
      </c>
      <c r="Q20" s="14" t="str">
        <f aca="false">VLOOKUP(H20,ClubNames,2,FALSE())</f>
        <v>Harmeny AAC</v>
      </c>
      <c r="R20" s="15" t="n">
        <f aca="false">TIME(A20,B20,C20)</f>
        <v>0.00864583333333333</v>
      </c>
    </row>
    <row r="21" customFormat="false" ht="15.75" hidden="false" customHeight="false" outlineLevel="0" collapsed="false">
      <c r="A21" s="16"/>
      <c r="B21" s="23" t="s">
        <v>140</v>
      </c>
      <c r="C21" s="24" t="n">
        <v>35</v>
      </c>
      <c r="D21" s="25" t="n">
        <v>3</v>
      </c>
      <c r="E21" s="26" t="n">
        <f aca="false">Clubs!A22</f>
        <v>20</v>
      </c>
      <c r="F21" s="57" t="str">
        <f aca="false">Clubs!B22</f>
        <v>Harmeny AAC</v>
      </c>
      <c r="G21" s="28" t="n">
        <f aca="false">COUNTIF($H:$H,E21)</f>
        <v>5</v>
      </c>
      <c r="H21" s="29" t="n">
        <f aca="false">IF(OR(RIGHT(D21,1)="V",RIGHT(D21,1)="J"),VALUE(LEFT(D21,LEN(D21)-1)),D21)</f>
        <v>3</v>
      </c>
      <c r="I21" s="28" t="str">
        <f aca="false">Q21&amp;COUNTIF($H$2:$H21,H21)</f>
        <v>Lothian Running Club1</v>
      </c>
      <c r="J21" s="28" t="str">
        <f aca="false">VLOOKUP(L21,ClubNames,2,FALSE())&amp;COUNTIF($L$2:$L21,L21)</f>
        <v>Falkirk Victoria Harriers2</v>
      </c>
      <c r="L21" s="30" t="n">
        <v>11</v>
      </c>
      <c r="M21" s="37" t="s">
        <v>152</v>
      </c>
      <c r="O21" s="9" t="n">
        <f aca="false">1+O20</f>
        <v>20</v>
      </c>
      <c r="P21" s="14" t="str">
        <f aca="false">VLOOKUP(I21,J:M,4,FALSE())&amp;IF(RIGHT(D21,1)="V"," (V)",IF(RIGHT(D21,1)="J"," (J)",""))</f>
        <v>Rachel Collings</v>
      </c>
      <c r="Q21" s="14" t="str">
        <f aca="false">VLOOKUP(H21,ClubNames,2,FALSE())</f>
        <v>Lothian Running Club</v>
      </c>
      <c r="R21" s="15" t="n">
        <f aca="false">TIME(A21,B21,C21)</f>
        <v>0.00873842592592593</v>
      </c>
    </row>
    <row r="22" customFormat="false" ht="15.75" hidden="false" customHeight="false" outlineLevel="0" collapsed="false">
      <c r="A22" s="16"/>
      <c r="B22" s="23" t="s">
        <v>140</v>
      </c>
      <c r="C22" s="24" t="n">
        <v>41</v>
      </c>
      <c r="D22" s="25" t="n">
        <v>31</v>
      </c>
      <c r="E22" s="26" t="n">
        <f aca="false">Clubs!A23</f>
        <v>21</v>
      </c>
      <c r="F22" s="5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31</v>
      </c>
      <c r="I22" s="28" t="str">
        <f aca="false">Q22&amp;COUNTIF($H$2:$H22,H22)</f>
        <v>Corstorphine AAC2</v>
      </c>
      <c r="J22" s="28" t="str">
        <f aca="false">VLOOKUP(L22,ClubNames,2,FALSE())&amp;COUNTIF($L$2:$L22,L22)</f>
        <v>Falkirk Victoria Harriers3</v>
      </c>
      <c r="L22" s="30" t="n">
        <v>11</v>
      </c>
      <c r="M22" s="37" t="s">
        <v>153</v>
      </c>
      <c r="O22" s="9" t="n">
        <f aca="false">1+O21</f>
        <v>21</v>
      </c>
      <c r="P22" s="14" t="str">
        <f aca="false">VLOOKUP(I22,J:M,4,FALSE())&amp;IF(RIGHT(D22,1)="V"," (V)",IF(RIGHT(D22,1)="J"," (J)",""))</f>
        <v>Riley Harrison</v>
      </c>
      <c r="Q22" s="14" t="str">
        <f aca="false">VLOOKUP(H22,ClubNames,2,FALSE())</f>
        <v>Corstorphine AAC</v>
      </c>
      <c r="R22" s="15" t="n">
        <f aca="false">TIME(A22,B22,C22)</f>
        <v>0.00880787037037037</v>
      </c>
    </row>
    <row r="23" customFormat="false" ht="15.75" hidden="false" customHeight="false" outlineLevel="0" collapsed="false">
      <c r="A23" s="16"/>
      <c r="B23" s="23" t="s">
        <v>140</v>
      </c>
      <c r="C23" s="24" t="n">
        <v>42</v>
      </c>
      <c r="D23" s="25" t="n">
        <v>17</v>
      </c>
      <c r="E23" s="26" t="n">
        <f aca="false">Clubs!A24</f>
        <v>22</v>
      </c>
      <c r="F23" s="5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17</v>
      </c>
      <c r="I23" s="28" t="str">
        <f aca="false">Q23&amp;COUNTIF($H$2:$H23,H23)</f>
        <v>George Heriots School1</v>
      </c>
      <c r="J23" s="28" t="str">
        <f aca="false">VLOOKUP(L23,ClubNames,2,FALSE())&amp;COUNTIF($L$2:$L23,L23)</f>
        <v>Dundee Hawkhill Harriers1</v>
      </c>
      <c r="L23" s="30" t="n">
        <v>16</v>
      </c>
      <c r="M23" s="39" t="s">
        <v>154</v>
      </c>
      <c r="O23" s="9" t="n">
        <f aca="false">1+O22</f>
        <v>22</v>
      </c>
      <c r="P23" s="14" t="str">
        <f aca="false">VLOOKUP(I23,J:M,4,FALSE())&amp;IF(RIGHT(D23,1)="V"," (V)",IF(RIGHT(D23,1)="J"," (J)",""))</f>
        <v>Naomi Ferguson </v>
      </c>
      <c r="Q23" s="14" t="str">
        <f aca="false">VLOOKUP(H23,ClubNames,2,FALSE())</f>
        <v>George Heriots School</v>
      </c>
      <c r="R23" s="15" t="n">
        <f aca="false">TIME(A23,B23,C23)</f>
        <v>0.00881944444444444</v>
      </c>
    </row>
    <row r="24" customFormat="false" ht="15.75" hidden="false" customHeight="false" outlineLevel="0" collapsed="false">
      <c r="A24" s="16"/>
      <c r="B24" s="23" t="s">
        <v>140</v>
      </c>
      <c r="C24" s="24" t="n">
        <v>43</v>
      </c>
      <c r="D24" s="25" t="n">
        <v>29</v>
      </c>
      <c r="E24" s="26" t="n">
        <f aca="false">Clubs!A25</f>
        <v>23</v>
      </c>
      <c r="F24" s="5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29</v>
      </c>
      <c r="I24" s="28" t="str">
        <f aca="false">Q24&amp;COUNTIF($H$2:$H24,H24)</f>
        <v>Team Borders3</v>
      </c>
      <c r="J24" s="28" t="str">
        <f aca="false">VLOOKUP(L24,ClubNames,2,FALSE())&amp;COUNTIF($L$2:$L24,L24)</f>
        <v>George Heriots School1</v>
      </c>
      <c r="L24" s="30" t="n">
        <v>17</v>
      </c>
      <c r="M24" s="32" t="s">
        <v>155</v>
      </c>
      <c r="O24" s="9" t="n">
        <f aca="false">1+O23</f>
        <v>23</v>
      </c>
      <c r="P24" s="14" t="str">
        <f aca="false">VLOOKUP(I24,J:M,4,FALSE())&amp;IF(RIGHT(D24,1)="V"," (V)",IF(RIGHT(D24,1)="J"," (J)",""))</f>
        <v>Freya Ainslie</v>
      </c>
      <c r="Q24" s="14" t="str">
        <f aca="false">VLOOKUP(H24,ClubNames,2,FALSE())</f>
        <v>Team Borders</v>
      </c>
      <c r="R24" s="15" t="n">
        <f aca="false">TIME(A24,B24,C24)</f>
        <v>0.00883101851851852</v>
      </c>
    </row>
    <row r="25" customFormat="false" ht="15.75" hidden="false" customHeight="false" outlineLevel="0" collapsed="false">
      <c r="A25" s="16"/>
      <c r="B25" s="23" t="s">
        <v>140</v>
      </c>
      <c r="C25" s="24" t="n">
        <v>46</v>
      </c>
      <c r="D25" s="25" t="n">
        <v>1</v>
      </c>
      <c r="E25" s="26" t="n">
        <f aca="false">Clubs!A26</f>
        <v>24</v>
      </c>
      <c r="F25" s="57" t="str">
        <f aca="false">Clubs!B26</f>
        <v>Strathearn Harriers</v>
      </c>
      <c r="G25" s="28" t="n">
        <f aca="false">COUNTIF($H:$H,E25)</f>
        <v>5</v>
      </c>
      <c r="H25" s="29" t="n">
        <f aca="false">IF(OR(RIGHT(D25,1)="V",RIGHT(D25,1)="J"),VALUE(LEFT(D25,LEN(D25)-1)),D25)</f>
        <v>1</v>
      </c>
      <c r="I25" s="28" t="str">
        <f aca="false">Q25&amp;COUNTIF($H$2:$H25,H25)</f>
        <v>Edinburgh AC4</v>
      </c>
      <c r="J25" s="28" t="str">
        <f aca="false">VLOOKUP(L25,ClubNames,2,FALSE())&amp;COUNTIF($L$2:$L25,L25)</f>
        <v>George Heriots School2</v>
      </c>
      <c r="L25" s="30" t="n">
        <v>17</v>
      </c>
      <c r="M25" s="32" t="s">
        <v>156</v>
      </c>
      <c r="O25" s="9" t="n">
        <f aca="false">1+O24</f>
        <v>24</v>
      </c>
      <c r="P25" s="14" t="str">
        <f aca="false">VLOOKUP(I25,J:M,4,FALSE())&amp;IF(RIGHT(D25,1)="V"," (V)",IF(RIGHT(D25,1)="J"," (J)",""))</f>
        <v>Annie Whale</v>
      </c>
      <c r="Q25" s="14" t="str">
        <f aca="false">VLOOKUP(H25,ClubNames,2,FALSE())</f>
        <v>Edinburgh AC</v>
      </c>
      <c r="R25" s="15" t="n">
        <f aca="false">TIME(A25,B25,C25)</f>
        <v>0.00886574074074074</v>
      </c>
    </row>
    <row r="26" customFormat="false" ht="15.75" hidden="false" customHeight="false" outlineLevel="0" collapsed="false">
      <c r="A26" s="16"/>
      <c r="B26" s="23" t="s">
        <v>140</v>
      </c>
      <c r="C26" s="24" t="n">
        <v>46</v>
      </c>
      <c r="D26" s="25" t="n">
        <v>27</v>
      </c>
      <c r="E26" s="26" t="n">
        <f aca="false">Clubs!A27</f>
        <v>25</v>
      </c>
      <c r="F26" s="5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27</v>
      </c>
      <c r="I26" s="28" t="str">
        <f aca="false">Q26&amp;COUNTIF($H$2:$H26,H26)</f>
        <v>Linlithgow AC3</v>
      </c>
      <c r="J26" s="28" t="str">
        <f aca="false">VLOOKUP(L26,ClubNames,2,FALSE())&amp;COUNTIF($L$2:$L26,L26)</f>
        <v>Central AC1</v>
      </c>
      <c r="L26" s="30" t="n">
        <v>18</v>
      </c>
      <c r="M26" s="32" t="s">
        <v>157</v>
      </c>
      <c r="O26" s="9" t="n">
        <f aca="false">1+O25</f>
        <v>25</v>
      </c>
      <c r="P26" s="14" t="str">
        <f aca="false">VLOOKUP(I26,J:M,4,FALSE())&amp;IF(RIGHT(D26,1)="V"," (V)",IF(RIGHT(D26,1)="J"," (J)",""))</f>
        <v>Rose Martin</v>
      </c>
      <c r="Q26" s="14" t="str">
        <f aca="false">VLOOKUP(H26,ClubNames,2,FALSE())</f>
        <v>Linlithgow AC</v>
      </c>
      <c r="R26" s="15" t="n">
        <f aca="false">TIME(A26,B26,C26)</f>
        <v>0.00886574074074074</v>
      </c>
    </row>
    <row r="27" customFormat="false" ht="15.75" hidden="false" customHeight="false" outlineLevel="0" collapsed="false">
      <c r="A27" s="16"/>
      <c r="B27" s="23" t="s">
        <v>140</v>
      </c>
      <c r="C27" s="24" t="n">
        <v>56</v>
      </c>
      <c r="D27" s="25" t="n">
        <v>17</v>
      </c>
      <c r="E27" s="26" t="n">
        <f aca="false">Clubs!A28</f>
        <v>26</v>
      </c>
      <c r="F27" s="57" t="str">
        <f aca="false">Clubs!B28</f>
        <v>Wee County Harriers</v>
      </c>
      <c r="G27" s="28" t="n">
        <f aca="false">COUNTIF($H:$H,E27)</f>
        <v>0</v>
      </c>
      <c r="H27" s="29" t="n">
        <f aca="false">IF(OR(RIGHT(D27,1)="V",RIGHT(D27,1)="J"),VALUE(LEFT(D27,LEN(D27)-1)),D27)</f>
        <v>17</v>
      </c>
      <c r="I27" s="28" t="str">
        <f aca="false">Q27&amp;COUNTIF($H$2:$H27,H27)</f>
        <v>George Heriots School2</v>
      </c>
      <c r="J27" s="28" t="str">
        <f aca="false">VLOOKUP(L27,ClubNames,2,FALSE())&amp;COUNTIF($L$2:$L27,L27)</f>
        <v>Metro Aberdeen Running Club1</v>
      </c>
      <c r="L27" s="30" t="n">
        <v>19</v>
      </c>
      <c r="M27" s="40" t="s">
        <v>158</v>
      </c>
      <c r="O27" s="9" t="n">
        <f aca="false">1+O26</f>
        <v>26</v>
      </c>
      <c r="P27" s="14" t="str">
        <f aca="false">VLOOKUP(I27,J:M,4,FALSE())&amp;IF(RIGHT(D27,1)="V"," (V)",IF(RIGHT(D27,1)="J"," (J)",""))</f>
        <v>Jasmine Nisbet </v>
      </c>
      <c r="Q27" s="14" t="str">
        <f aca="false">VLOOKUP(H27,ClubNames,2,FALSE())</f>
        <v>George Heriots School</v>
      </c>
      <c r="R27" s="15" t="n">
        <f aca="false">TIME(A27,B27,C27)</f>
        <v>0.00898148148148148</v>
      </c>
    </row>
    <row r="28" customFormat="false" ht="15.75" hidden="false" customHeight="false" outlineLevel="0" collapsed="false">
      <c r="A28" s="16"/>
      <c r="B28" s="23" t="s">
        <v>140</v>
      </c>
      <c r="C28" s="24" t="n">
        <v>57</v>
      </c>
      <c r="D28" s="25" t="n">
        <v>30</v>
      </c>
      <c r="E28" s="26" t="n">
        <f aca="false">Clubs!A29</f>
        <v>27</v>
      </c>
      <c r="F28" s="57" t="str">
        <f aca="false">Clubs!B29</f>
        <v>Linlithgow AC</v>
      </c>
      <c r="G28" s="28" t="n">
        <f aca="false">COUNTIF($H:$H,E28)</f>
        <v>3</v>
      </c>
      <c r="H28" s="29" t="n">
        <f aca="false">IF(OR(RIGHT(D28,1)="V",RIGHT(D28,1)="J"),VALUE(LEFT(D28,LEN(D28)-1)),D28)</f>
        <v>30</v>
      </c>
      <c r="I28" s="28" t="str">
        <f aca="false">Q28&amp;COUNTIF($H$2:$H28,H28)</f>
        <v>Perth Strathtay Harriers3</v>
      </c>
      <c r="J28" s="28" t="str">
        <f aca="false">VLOOKUP(L28,ClubNames,2,FALSE())&amp;COUNTIF($L$2:$L28,L28)</f>
        <v>Metro Aberdeen Running Club2</v>
      </c>
      <c r="L28" s="30" t="n">
        <v>19</v>
      </c>
      <c r="M28" s="40" t="s">
        <v>159</v>
      </c>
      <c r="O28" s="9" t="n">
        <f aca="false">1+O27</f>
        <v>27</v>
      </c>
      <c r="P28" s="14" t="str">
        <f aca="false">VLOOKUP(I28,J:M,4,FALSE())&amp;IF(RIGHT(D28,1)="V"," (V)",IF(RIGHT(D28,1)="J"," (J)",""))</f>
        <v>Sophie Cassie</v>
      </c>
      <c r="Q28" s="14" t="str">
        <f aca="false">VLOOKUP(H28,ClubNames,2,FALSE())</f>
        <v>Perth Strathtay Harriers</v>
      </c>
      <c r="R28" s="15" t="n">
        <f aca="false">TIME(A28,B28,C28)</f>
        <v>0.00899305555555556</v>
      </c>
    </row>
    <row r="29" customFormat="false" ht="15.75" hidden="false" customHeight="false" outlineLevel="0" collapsed="false">
      <c r="A29" s="16"/>
      <c r="B29" s="23" t="s">
        <v>160</v>
      </c>
      <c r="C29" s="24" t="n">
        <v>3</v>
      </c>
      <c r="D29" s="25" t="n">
        <v>29</v>
      </c>
      <c r="E29" s="26" t="n">
        <f aca="false">Clubs!A30</f>
        <v>28</v>
      </c>
      <c r="F29" s="5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29</v>
      </c>
      <c r="I29" s="28" t="str">
        <f aca="false">Q29&amp;COUNTIF($H$2:$H29,H29)</f>
        <v>Team Borders4</v>
      </c>
      <c r="J29" s="28" t="str">
        <f aca="false">VLOOKUP(L29,ClubNames,2,FALSE())&amp;COUNTIF($L$2:$L29,L29)</f>
        <v>Metro Aberdeen Running Club3</v>
      </c>
      <c r="L29" s="30" t="n">
        <v>19</v>
      </c>
      <c r="M29" s="60" t="s">
        <v>161</v>
      </c>
      <c r="O29" s="9" t="n">
        <f aca="false">1+O28</f>
        <v>28</v>
      </c>
      <c r="P29" s="14" t="str">
        <f aca="false">VLOOKUP(I29,J:M,4,FALSE())&amp;IF(RIGHT(D29,1)="V"," (V)",IF(RIGHT(D29,1)="J"," (J)",""))</f>
        <v>Rowan Johnston</v>
      </c>
      <c r="Q29" s="14" t="str">
        <f aca="false">VLOOKUP(H29,ClubNames,2,FALSE())</f>
        <v>Team Borders</v>
      </c>
      <c r="R29" s="15" t="n">
        <f aca="false">TIME(A29,B29,C29)</f>
        <v>0.0090625</v>
      </c>
    </row>
    <row r="30" customFormat="false" ht="15.75" hidden="false" customHeight="false" outlineLevel="0" collapsed="false">
      <c r="A30" s="16"/>
      <c r="B30" s="23" t="s">
        <v>160</v>
      </c>
      <c r="C30" s="24" t="n">
        <v>6</v>
      </c>
      <c r="D30" s="25" t="n">
        <v>6</v>
      </c>
      <c r="E30" s="26" t="n">
        <f aca="false">Clubs!A31</f>
        <v>29</v>
      </c>
      <c r="F30" s="57" t="str">
        <f aca="false">Clubs!B31</f>
        <v>Team Borders</v>
      </c>
      <c r="G30" s="28" t="n">
        <f aca="false">COUNTIF($H:$H,E30)</f>
        <v>6</v>
      </c>
      <c r="H30" s="29" t="n">
        <f aca="false">IF(OR(RIGHT(D30,1)="V",RIGHT(D30,1)="J"),VALUE(LEFT(D30,LEN(D30)-1)),D30)</f>
        <v>6</v>
      </c>
      <c r="I30" s="28" t="str">
        <f aca="false">Q30&amp;COUNTIF($H$2:$H30,H30)</f>
        <v>Aberdeen AAC3</v>
      </c>
      <c r="J30" s="28" t="str">
        <f aca="false">VLOOKUP(L30,ClubNames,2,FALSE())&amp;COUNTIF($L$2:$L30,L30)</f>
        <v>Harmeny AAC1</v>
      </c>
      <c r="L30" s="30" t="n">
        <v>20</v>
      </c>
      <c r="M30" s="41" t="s">
        <v>162</v>
      </c>
      <c r="O30" s="9" t="n">
        <f aca="false">1+O29</f>
        <v>29</v>
      </c>
      <c r="P30" s="14" t="str">
        <f aca="false">VLOOKUP(I30,J:M,4,FALSE())&amp;IF(RIGHT(D30,1)="V"," (V)",IF(RIGHT(D30,1)="J"," (J)",""))</f>
        <v>Raegan Brooks</v>
      </c>
      <c r="Q30" s="14" t="str">
        <f aca="false">VLOOKUP(H30,ClubNames,2,FALSE())</f>
        <v>Aberdeen AAC</v>
      </c>
      <c r="R30" s="15" t="n">
        <f aca="false">TIME(A30,B30,C30)</f>
        <v>0.00909722222222222</v>
      </c>
    </row>
    <row r="31" customFormat="false" ht="15.75" hidden="false" customHeight="false" outlineLevel="0" collapsed="false">
      <c r="A31" s="16"/>
      <c r="B31" s="23" t="s">
        <v>160</v>
      </c>
      <c r="C31" s="24" t="n">
        <v>6</v>
      </c>
      <c r="D31" s="25" t="n">
        <v>7</v>
      </c>
      <c r="E31" s="26" t="n">
        <f aca="false">Clubs!A32</f>
        <v>30</v>
      </c>
      <c r="F31" s="57" t="str">
        <f aca="false">Clubs!B32</f>
        <v>Perth Strathtay Harriers</v>
      </c>
      <c r="G31" s="28" t="n">
        <f aca="false">COUNTIF($H:$H,E31)</f>
        <v>3</v>
      </c>
      <c r="H31" s="29" t="n">
        <f aca="false">IF(OR(RIGHT(D31,1)="V",RIGHT(D31,1)="J"),VALUE(LEFT(D31,LEN(D31)-1)),D31)</f>
        <v>7</v>
      </c>
      <c r="I31" s="28" t="str">
        <f aca="false">Q31&amp;COUNTIF($H$2:$H31,H31)</f>
        <v>Pitreavie AAC1</v>
      </c>
      <c r="J31" s="28" t="str">
        <f aca="false">VLOOKUP(L31,ClubNames,2,FALSE())&amp;COUNTIF($L$2:$L31,L31)</f>
        <v>Harmeny AAC2</v>
      </c>
      <c r="L31" s="30" t="n">
        <v>20</v>
      </c>
      <c r="M31" s="61" t="s">
        <v>163</v>
      </c>
      <c r="O31" s="9" t="n">
        <f aca="false">1+O30</f>
        <v>30</v>
      </c>
      <c r="P31" s="14" t="str">
        <f aca="false">VLOOKUP(I31,J:M,4,FALSE())&amp;IF(RIGHT(D31,1)="V"," (V)",IF(RIGHT(D31,1)="J"," (J)",""))</f>
        <v>Lottie Robson</v>
      </c>
      <c r="Q31" s="14" t="str">
        <f aca="false">VLOOKUP(H31,ClubNames,2,FALSE())</f>
        <v>Pitreavie AAC</v>
      </c>
      <c r="R31" s="15" t="n">
        <f aca="false">TIME(A31,B31,C31)</f>
        <v>0.00909722222222222</v>
      </c>
    </row>
    <row r="32" customFormat="false" ht="15.75" hidden="false" customHeight="false" outlineLevel="0" collapsed="false">
      <c r="A32" s="16"/>
      <c r="B32" s="23" t="s">
        <v>160</v>
      </c>
      <c r="C32" s="24" t="n">
        <v>14</v>
      </c>
      <c r="D32" s="25" t="n">
        <v>18</v>
      </c>
      <c r="E32" s="26" t="n">
        <f aca="false">Clubs!A33</f>
        <v>31</v>
      </c>
      <c r="F32" s="57" t="str">
        <f aca="false">Clubs!B33</f>
        <v>Corstorphine AAC</v>
      </c>
      <c r="G32" s="28" t="n">
        <f aca="false">COUNTIF($H:$H,E32)</f>
        <v>4</v>
      </c>
      <c r="H32" s="29" t="n">
        <f aca="false">IF(OR(RIGHT(D32,1)="V",RIGHT(D32,1)="J"),VALUE(LEFT(D32,LEN(D32)-1)),D32)</f>
        <v>18</v>
      </c>
      <c r="I32" s="28" t="str">
        <f aca="false">Q32&amp;COUNTIF($H$2:$H32,H32)</f>
        <v>Central AC1</v>
      </c>
      <c r="J32" s="28" t="str">
        <f aca="false">VLOOKUP(L32,ClubNames,2,FALSE())&amp;COUNTIF($L$2:$L32,L32)</f>
        <v>Harmeny AAC3</v>
      </c>
      <c r="L32" s="30" t="n">
        <v>20</v>
      </c>
      <c r="M32" s="61" t="s">
        <v>164</v>
      </c>
      <c r="O32" s="9" t="n">
        <f aca="false">1+O31</f>
        <v>31</v>
      </c>
      <c r="P32" s="14" t="str">
        <f aca="false">VLOOKUP(I32,J:M,4,FALSE())&amp;IF(RIGHT(D32,1)="V"," (V)",IF(RIGHT(D32,1)="J"," (J)",""))</f>
        <v>Lila Robertson</v>
      </c>
      <c r="Q32" s="14" t="str">
        <f aca="false">VLOOKUP(H32,ClubNames,2,FALSE())</f>
        <v>Central AC</v>
      </c>
      <c r="R32" s="15" t="n">
        <f aca="false">TIME(A32,B32,C32)</f>
        <v>0.00918981481481482</v>
      </c>
    </row>
    <row r="33" customFormat="false" ht="15.75" hidden="false" customHeight="false" outlineLevel="0" collapsed="false">
      <c r="A33" s="16"/>
      <c r="B33" s="23" t="s">
        <v>160</v>
      </c>
      <c r="C33" s="24" t="n">
        <v>27</v>
      </c>
      <c r="D33" s="25" t="n">
        <v>24</v>
      </c>
      <c r="E33" s="26" t="n">
        <f aca="false">Clubs!A34</f>
        <v>32</v>
      </c>
      <c r="F33" s="57" t="str">
        <f aca="false">Clubs!B34</f>
        <v>Lasswade AAC</v>
      </c>
      <c r="G33" s="28" t="n">
        <f aca="false">COUNTIF($H:$H,E33)</f>
        <v>4</v>
      </c>
      <c r="H33" s="29" t="n">
        <f aca="false">IF(OR(RIGHT(D33,1)="V",RIGHT(D33,1)="J"),VALUE(LEFT(D33,LEN(D33)-1)),D33)</f>
        <v>24</v>
      </c>
      <c r="I33" s="28" t="str">
        <f aca="false">Q33&amp;COUNTIF($H$2:$H33,H33)</f>
        <v>Strathearn Harriers2</v>
      </c>
      <c r="J33" s="28" t="str">
        <f aca="false">VLOOKUP(L33,ClubNames,2,FALSE())&amp;COUNTIF($L$2:$L33,L33)</f>
        <v>Harmeny AAC4</v>
      </c>
      <c r="L33" s="30" t="n">
        <v>20</v>
      </c>
      <c r="M33" s="61" t="s">
        <v>165</v>
      </c>
      <c r="O33" s="9" t="n">
        <f aca="false">1+O32</f>
        <v>32</v>
      </c>
      <c r="P33" s="14" t="str">
        <f aca="false">VLOOKUP(I33,J:M,4,FALSE())&amp;IF(RIGHT(D33,1)="V"," (V)",IF(RIGHT(D33,1)="J"," (J)",""))</f>
        <v>Eadie Dowse</v>
      </c>
      <c r="Q33" s="14" t="str">
        <f aca="false">VLOOKUP(H33,ClubNames,2,FALSE())</f>
        <v>Strathearn Harriers</v>
      </c>
      <c r="R33" s="15" t="n">
        <f aca="false">TIME(A33,B33,C33)</f>
        <v>0.00934027777777778</v>
      </c>
    </row>
    <row r="34" customFormat="false" ht="15.75" hidden="false" customHeight="false" outlineLevel="0" collapsed="false">
      <c r="A34" s="16"/>
      <c r="B34" s="23" t="s">
        <v>160</v>
      </c>
      <c r="C34" s="24" t="n">
        <v>31</v>
      </c>
      <c r="D34" s="25" t="n">
        <v>1</v>
      </c>
      <c r="E34" s="26" t="n">
        <f aca="false">Clubs!A35</f>
        <v>33</v>
      </c>
      <c r="F34" s="5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1</v>
      </c>
      <c r="I34" s="28" t="str">
        <f aca="false">Q34&amp;COUNTIF($H$2:$H34,H34)</f>
        <v>Edinburgh AC5</v>
      </c>
      <c r="J34" s="28" t="str">
        <f aca="false">VLOOKUP(L34,ClubNames,2,FALSE())&amp;COUNTIF($L$2:$L34,L34)</f>
        <v>Harmeny AAC5</v>
      </c>
      <c r="L34" s="30" t="n">
        <v>20</v>
      </c>
      <c r="M34" s="61" t="s">
        <v>166</v>
      </c>
      <c r="O34" s="9" t="n">
        <f aca="false">1+O33</f>
        <v>33</v>
      </c>
      <c r="P34" s="14" t="str">
        <f aca="false">VLOOKUP(I34,J:M,4,FALSE())&amp;IF(RIGHT(D34,1)="V"," (V)",IF(RIGHT(D34,1)="J"," (J)",""))</f>
        <v>Ella Hacket</v>
      </c>
      <c r="Q34" s="14" t="str">
        <f aca="false">VLOOKUP(H34,ClubNames,2,FALSE())</f>
        <v>Edinburgh AC</v>
      </c>
      <c r="R34" s="15" t="n">
        <f aca="false">TIME(A34,B34,C34)</f>
        <v>0.00938657407407407</v>
      </c>
    </row>
    <row r="35" customFormat="false" ht="15.75" hidden="false" customHeight="false" outlineLevel="0" collapsed="false">
      <c r="A35" s="16"/>
      <c r="B35" s="23" t="s">
        <v>160</v>
      </c>
      <c r="C35" s="24" t="n">
        <v>33</v>
      </c>
      <c r="D35" s="25" t="n">
        <v>20</v>
      </c>
      <c r="E35" s="26" t="n">
        <f aca="false">Clubs!A36</f>
        <v>34</v>
      </c>
      <c r="F35" s="5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20</v>
      </c>
      <c r="I35" s="28" t="str">
        <f aca="false">Q35&amp;COUNTIF($H$2:$H35,H35)</f>
        <v>Harmeny AAC4</v>
      </c>
      <c r="J35" s="28" t="str">
        <f aca="false">VLOOKUP(L35,ClubNames,2,FALSE())&amp;COUNTIF($L$2:$L35,L35)</f>
        <v>Strathearn Harriers1</v>
      </c>
      <c r="L35" s="30" t="n">
        <v>24</v>
      </c>
      <c r="M35" s="32" t="s">
        <v>167</v>
      </c>
      <c r="O35" s="9" t="n">
        <f aca="false">1+O34</f>
        <v>34</v>
      </c>
      <c r="P35" s="14" t="str">
        <f aca="false">VLOOKUP(I35,J:M,4,FALSE())&amp;IF(RIGHT(D35,1)="V"," (V)",IF(RIGHT(D35,1)="J"," (J)",""))</f>
        <v>Zoe Coull</v>
      </c>
      <c r="Q35" s="14" t="str">
        <f aca="false">VLOOKUP(H35,ClubNames,2,FALSE())</f>
        <v>Harmeny AAC</v>
      </c>
      <c r="R35" s="15" t="n">
        <f aca="false">TIME(A35,B35,C35)</f>
        <v>0.00940972222222222</v>
      </c>
    </row>
    <row r="36" customFormat="false" ht="15.75" hidden="false" customHeight="false" outlineLevel="0" collapsed="false">
      <c r="A36" s="16"/>
      <c r="B36" s="23" t="s">
        <v>160</v>
      </c>
      <c r="C36" s="24" t="n">
        <v>37</v>
      </c>
      <c r="D36" s="25" t="n">
        <v>4</v>
      </c>
      <c r="E36" s="26" t="n">
        <f aca="false">Clubs!A37</f>
        <v>35</v>
      </c>
      <c r="F36" s="5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4</v>
      </c>
      <c r="I36" s="28" t="str">
        <f aca="false">Q36&amp;COUNTIF($H$2:$H36,H36)</f>
        <v>Teviotdale Harriers1</v>
      </c>
      <c r="J36" s="28" t="str">
        <f aca="false">VLOOKUP(L36,ClubNames,2,FALSE())&amp;COUNTIF($L$2:$L36,L36)</f>
        <v>Strathearn Harriers2</v>
      </c>
      <c r="L36" s="30" t="n">
        <v>24</v>
      </c>
      <c r="M36" s="32" t="s">
        <v>168</v>
      </c>
      <c r="O36" s="9" t="n">
        <f aca="false">1+O35</f>
        <v>35</v>
      </c>
      <c r="P36" s="14" t="str">
        <f aca="false">VLOOKUP(I36,J:M,4,FALSE())&amp;IF(RIGHT(D36,1)="V"," (V)",IF(RIGHT(D36,1)="J"," (J)",""))</f>
        <v>Freya Walker</v>
      </c>
      <c r="Q36" s="14" t="str">
        <f aca="false">VLOOKUP(H36,ClubNames,2,FALSE())</f>
        <v>Teviotdale Harriers</v>
      </c>
      <c r="R36" s="15" t="n">
        <f aca="false">TIME(A36,B36,C36)</f>
        <v>0.00945601851851852</v>
      </c>
    </row>
    <row r="37" customFormat="false" ht="15.75" hidden="false" customHeight="false" outlineLevel="0" collapsed="false">
      <c r="A37" s="16"/>
      <c r="B37" s="23" t="s">
        <v>160</v>
      </c>
      <c r="C37" s="24" t="n">
        <v>39</v>
      </c>
      <c r="D37" s="25" t="n">
        <v>19</v>
      </c>
      <c r="E37" s="26" t="n">
        <f aca="false">Clubs!A38</f>
        <v>36</v>
      </c>
      <c r="F37" s="57" t="str">
        <f aca="false">Clubs!B38</f>
        <v>Banchory Stonehaven AC</v>
      </c>
      <c r="G37" s="28" t="n">
        <f aca="false">COUNTIF($H:$H,E37)</f>
        <v>1</v>
      </c>
      <c r="H37" s="29" t="n">
        <f aca="false">IF(OR(RIGHT(D37,1)="V",RIGHT(D37,1)="J"),VALUE(LEFT(D37,LEN(D37)-1)),D37)</f>
        <v>19</v>
      </c>
      <c r="I37" s="28" t="str">
        <f aca="false">Q37&amp;COUNTIF($H$2:$H37,H37)</f>
        <v>Metro Aberdeen Running Club2</v>
      </c>
      <c r="J37" s="28" t="str">
        <f aca="false">VLOOKUP(L37,ClubNames,2,FALSE())&amp;COUNTIF($L$2:$L37,L37)</f>
        <v>Strathearn Harriers3</v>
      </c>
      <c r="L37" s="30" t="n">
        <v>24</v>
      </c>
      <c r="M37" s="1" t="s">
        <v>169</v>
      </c>
      <c r="O37" s="9" t="n">
        <f aca="false">1+O36</f>
        <v>36</v>
      </c>
      <c r="P37" s="14" t="str">
        <f aca="false">VLOOKUP(I37,J:M,4,FALSE())&amp;IF(RIGHT(D37,1)="V"," (V)",IF(RIGHT(D37,1)="J"," (J)",""))</f>
        <v>Robyn Willox</v>
      </c>
      <c r="Q37" s="14" t="str">
        <f aca="false">VLOOKUP(H37,ClubNames,2,FALSE())</f>
        <v>Metro Aberdeen Running Club</v>
      </c>
      <c r="R37" s="15" t="n">
        <f aca="false">TIME(A37,B37,C37)</f>
        <v>0.00947916666666667</v>
      </c>
    </row>
    <row r="38" customFormat="false" ht="15.75" hidden="false" customHeight="false" outlineLevel="0" collapsed="false">
      <c r="A38" s="16"/>
      <c r="B38" s="23" t="s">
        <v>160</v>
      </c>
      <c r="C38" s="24" t="n">
        <v>39</v>
      </c>
      <c r="D38" s="25" t="n">
        <v>29</v>
      </c>
      <c r="E38" s="26" t="n">
        <f aca="false">Clubs!A39</f>
        <v>37</v>
      </c>
      <c r="F38" s="5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29</v>
      </c>
      <c r="I38" s="28" t="str">
        <f aca="false">Q38&amp;COUNTIF($H$2:$H38,H38)</f>
        <v>Team Borders5</v>
      </c>
      <c r="J38" s="28" t="str">
        <f aca="false">VLOOKUP(L38,ClubNames,2,FALSE())&amp;COUNTIF($L$2:$L38,L38)</f>
        <v>Strathearn Harriers4</v>
      </c>
      <c r="L38" s="30" t="n">
        <v>24</v>
      </c>
      <c r="M38" s="32" t="s">
        <v>170</v>
      </c>
      <c r="O38" s="9" t="n">
        <f aca="false">1+O37</f>
        <v>37</v>
      </c>
      <c r="P38" s="14" t="str">
        <f aca="false">VLOOKUP(I38,J:M,4,FALSE())&amp;IF(RIGHT(D38,1)="V"," (V)",IF(RIGHT(D38,1)="J"," (J)",""))</f>
        <v>Hannah Graham</v>
      </c>
      <c r="Q38" s="14" t="str">
        <f aca="false">VLOOKUP(H38,ClubNames,2,FALSE())</f>
        <v>Team Borders</v>
      </c>
      <c r="R38" s="15" t="n">
        <f aca="false">TIME(A38,B38,C38)</f>
        <v>0.00947916666666667</v>
      </c>
    </row>
    <row r="39" customFormat="false" ht="15.75" hidden="false" customHeight="false" outlineLevel="0" collapsed="false">
      <c r="A39" s="16"/>
      <c r="B39" s="23" t="s">
        <v>160</v>
      </c>
      <c r="C39" s="24" t="n">
        <v>47</v>
      </c>
      <c r="D39" s="25" t="n">
        <v>11</v>
      </c>
      <c r="E39" s="26" t="n">
        <f aca="false">Clubs!A40</f>
        <v>38</v>
      </c>
      <c r="F39" s="5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11</v>
      </c>
      <c r="I39" s="28" t="str">
        <f aca="false">Q39&amp;COUNTIF($H$2:$H39,H39)</f>
        <v>Falkirk Victoria Harriers2</v>
      </c>
      <c r="J39" s="28" t="str">
        <f aca="false">VLOOKUP(L39,ClubNames,2,FALSE())&amp;COUNTIF($L$2:$L39,L39)</f>
        <v>Strathearn Harriers5</v>
      </c>
      <c r="L39" s="30" t="n">
        <v>24</v>
      </c>
      <c r="M39" s="32" t="s">
        <v>171</v>
      </c>
      <c r="O39" s="9" t="n">
        <f aca="false">1+O38</f>
        <v>38</v>
      </c>
      <c r="P39" s="14" t="str">
        <f aca="false">VLOOKUP(I39,J:M,4,FALSE())&amp;IF(RIGHT(D39,1)="V"," (V)",IF(RIGHT(D39,1)="J"," (J)",""))</f>
        <v>Arianna Bennet</v>
      </c>
      <c r="Q39" s="14" t="str">
        <f aca="false">VLOOKUP(H39,ClubNames,2,FALSE())</f>
        <v>Falkirk Victoria Harriers</v>
      </c>
      <c r="R39" s="15" t="n">
        <f aca="false">TIME(A39,B39,C39)</f>
        <v>0.00957175925925926</v>
      </c>
    </row>
    <row r="40" customFormat="false" ht="15.75" hidden="false" customHeight="false" outlineLevel="0" collapsed="false">
      <c r="A40" s="16"/>
      <c r="B40" s="23" t="s">
        <v>160</v>
      </c>
      <c r="C40" s="24" t="n">
        <v>51</v>
      </c>
      <c r="D40" s="25" t="n">
        <v>11</v>
      </c>
      <c r="E40" s="26" t="n">
        <f aca="false">Clubs!A41</f>
        <v>39</v>
      </c>
      <c r="F40" s="57" t="str">
        <f aca="false">Clubs!B41</f>
        <v>Dunfermline Track &amp; Field AC</v>
      </c>
      <c r="G40" s="28" t="n">
        <f aca="false">COUNTIF($H:$H,E40)</f>
        <v>1</v>
      </c>
      <c r="H40" s="29" t="n">
        <f aca="false">IF(OR(RIGHT(D40,1)="V",RIGHT(D40,1)="J"),VALUE(LEFT(D40,LEN(D40)-1)),D40)</f>
        <v>11</v>
      </c>
      <c r="I40" s="28" t="str">
        <f aca="false">Q40&amp;COUNTIF($H$2:$H40,H40)</f>
        <v>Falkirk Victoria Harriers3</v>
      </c>
      <c r="J40" s="28" t="str">
        <f aca="false">VLOOKUP(L40,ClubNames,2,FALSE())&amp;COUNTIF($L$2:$L40,L40)</f>
        <v>Linlithgow AC1</v>
      </c>
      <c r="L40" s="30" t="n">
        <v>27</v>
      </c>
      <c r="M40" s="62" t="s">
        <v>172</v>
      </c>
      <c r="O40" s="9" t="n">
        <f aca="false">1+O39</f>
        <v>39</v>
      </c>
      <c r="P40" s="14" t="str">
        <f aca="false">VLOOKUP(I40,J:M,4,FALSE())&amp;IF(RIGHT(D40,1)="V"," (V)",IF(RIGHT(D40,1)="J"," (J)",""))</f>
        <v>Erin Donaldson</v>
      </c>
      <c r="Q40" s="14" t="str">
        <f aca="false">VLOOKUP(H40,ClubNames,2,FALSE())</f>
        <v>Falkirk Victoria Harriers</v>
      </c>
      <c r="R40" s="15" t="n">
        <f aca="false">TIME(A40,B40,C40)</f>
        <v>0.00961805555555556</v>
      </c>
    </row>
    <row r="41" customFormat="false" ht="15.75" hidden="false" customHeight="false" outlineLevel="0" collapsed="false">
      <c r="A41" s="16"/>
      <c r="B41" s="23" t="s">
        <v>173</v>
      </c>
      <c r="C41" s="24" t="n">
        <v>7</v>
      </c>
      <c r="D41" s="25" t="n">
        <v>31</v>
      </c>
      <c r="E41" s="26" t="n">
        <f aca="false">Clubs!A42</f>
        <v>40</v>
      </c>
      <c r="F41" s="57" t="str">
        <f aca="false">Clubs!B42</f>
        <v>Team East Lothian</v>
      </c>
      <c r="G41" s="28" t="n">
        <f aca="false">COUNTIF($H:$H,E41)</f>
        <v>0</v>
      </c>
      <c r="H41" s="29" t="n">
        <f aca="false">IF(OR(RIGHT(D41,1)="V",RIGHT(D41,1)="J"),VALUE(LEFT(D41,LEN(D41)-1)),D41)</f>
        <v>31</v>
      </c>
      <c r="I41" s="28" t="str">
        <f aca="false">Q41&amp;COUNTIF($H$2:$H41,H41)</f>
        <v>Corstorphine AAC3</v>
      </c>
      <c r="J41" s="28" t="str">
        <f aca="false">VLOOKUP(L41,ClubNames,2,FALSE())&amp;COUNTIF($L$2:$L41,L41)</f>
        <v>Linlithgow AC2</v>
      </c>
      <c r="L41" s="30" t="n">
        <v>27</v>
      </c>
      <c r="M41" s="62" t="s">
        <v>174</v>
      </c>
      <c r="O41" s="9" t="n">
        <f aca="false">1+O40</f>
        <v>40</v>
      </c>
      <c r="P41" s="14" t="str">
        <f aca="false">VLOOKUP(I41,J:M,4,FALSE())&amp;IF(RIGHT(D41,1)="V"," (V)",IF(RIGHT(D41,1)="J"," (J)",""))</f>
        <v>Beth Craigie</v>
      </c>
      <c r="Q41" s="14" t="str">
        <f aca="false">VLOOKUP(H41,ClubNames,2,FALSE())</f>
        <v>Corstorphine AAC</v>
      </c>
      <c r="R41" s="15" t="n">
        <f aca="false">TIME(A41,B41,C41)</f>
        <v>0.00980324074074074</v>
      </c>
    </row>
    <row r="42" customFormat="false" ht="15.75" hidden="false" customHeight="false" outlineLevel="0" collapsed="false">
      <c r="A42" s="16"/>
      <c r="B42" s="23" t="s">
        <v>173</v>
      </c>
      <c r="C42" s="24" t="n">
        <v>16</v>
      </c>
      <c r="D42" s="25" t="n">
        <v>1</v>
      </c>
      <c r="E42" s="26" t="n">
        <f aca="false">Clubs!A43</f>
        <v>41</v>
      </c>
      <c r="F42" s="5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1</v>
      </c>
      <c r="I42" s="28" t="str">
        <f aca="false">Q42&amp;COUNTIF($H$2:$H42,H42)</f>
        <v>Edinburgh AC6</v>
      </c>
      <c r="J42" s="28" t="str">
        <f aca="false">VLOOKUP(L42,ClubNames,2,FALSE())&amp;COUNTIF($L$2:$L42,L42)</f>
        <v>Linlithgow AC3</v>
      </c>
      <c r="L42" s="30" t="n">
        <v>27</v>
      </c>
      <c r="M42" s="14" t="s">
        <v>175</v>
      </c>
      <c r="O42" s="9" t="n">
        <f aca="false">1+O41</f>
        <v>41</v>
      </c>
      <c r="P42" s="14" t="str">
        <f aca="false">VLOOKUP(I42,J:M,4,FALSE())&amp;IF(RIGHT(D42,1)="V"," (V)",IF(RIGHT(D42,1)="J"," (J)",""))</f>
        <v>Nieve Robertson</v>
      </c>
      <c r="Q42" s="14" t="str">
        <f aca="false">VLOOKUP(H42,ClubNames,2,FALSE())</f>
        <v>Edinburgh AC</v>
      </c>
      <c r="R42" s="15" t="n">
        <f aca="false">TIME(A42,B42,C42)</f>
        <v>0.00990740740740741</v>
      </c>
    </row>
    <row r="43" customFormat="false" ht="15.75" hidden="false" customHeight="false" outlineLevel="0" collapsed="false">
      <c r="A43" s="16"/>
      <c r="B43" s="23" t="s">
        <v>173</v>
      </c>
      <c r="C43" s="24" t="n">
        <v>17</v>
      </c>
      <c r="D43" s="25" t="n">
        <v>32</v>
      </c>
      <c r="E43" s="26" t="n">
        <f aca="false">Clubs!A44</f>
        <v>42</v>
      </c>
      <c r="F43" s="5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32</v>
      </c>
      <c r="I43" s="28" t="str">
        <f aca="false">Q43&amp;COUNTIF($H$2:$H43,H43)</f>
        <v>Lasswade AAC1</v>
      </c>
      <c r="J43" s="28" t="str">
        <f aca="false">VLOOKUP(L43,ClubNames,2,FALSE())&amp;COUNTIF($L$2:$L43,L43)</f>
        <v>Team Borders1</v>
      </c>
      <c r="L43" s="30" t="n">
        <v>29</v>
      </c>
      <c r="M43" s="32" t="s">
        <v>176</v>
      </c>
      <c r="O43" s="9" t="n">
        <f aca="false">1+O42</f>
        <v>42</v>
      </c>
      <c r="P43" s="14" t="str">
        <f aca="false">VLOOKUP(I43,J:M,4,FALSE())&amp;IF(RIGHT(D43,1)="V"," (V)",IF(RIGHT(D43,1)="J"," (J)",""))</f>
        <v>Joella Esson</v>
      </c>
      <c r="Q43" s="14" t="str">
        <f aca="false">VLOOKUP(H43,ClubNames,2,FALSE())</f>
        <v>Lasswade AAC</v>
      </c>
      <c r="R43" s="15" t="n">
        <f aca="false">TIME(A43,B43,C43)</f>
        <v>0.00991898148148148</v>
      </c>
    </row>
    <row r="44" customFormat="false" ht="15.75" hidden="false" customHeight="false" outlineLevel="0" collapsed="false">
      <c r="A44" s="16"/>
      <c r="B44" s="23" t="s">
        <v>173</v>
      </c>
      <c r="C44" s="24" t="n">
        <v>19</v>
      </c>
      <c r="D44" s="25" t="n">
        <v>32</v>
      </c>
      <c r="E44" s="26" t="n">
        <f aca="false">Clubs!A45</f>
        <v>43</v>
      </c>
      <c r="F44" s="5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32</v>
      </c>
      <c r="I44" s="28" t="str">
        <f aca="false">Q44&amp;COUNTIF($H$2:$H44,H44)</f>
        <v>Lasswade AAC2</v>
      </c>
      <c r="J44" s="28" t="str">
        <f aca="false">VLOOKUP(L44,ClubNames,2,FALSE())&amp;COUNTIF($L$2:$L44,L44)</f>
        <v>Team Borders2</v>
      </c>
      <c r="L44" s="30" t="n">
        <v>29</v>
      </c>
      <c r="M44" s="32" t="s">
        <v>177</v>
      </c>
      <c r="O44" s="9" t="n">
        <f aca="false">1+O43</f>
        <v>43</v>
      </c>
      <c r="P44" s="14" t="str">
        <f aca="false">VLOOKUP(I44,J:M,4,FALSE())&amp;IF(RIGHT(D44,1)="V"," (V)",IF(RIGHT(D44,1)="J"," (J)",""))</f>
        <v>Corrie Irvine</v>
      </c>
      <c r="Q44" s="14" t="str">
        <f aca="false">VLOOKUP(H44,ClubNames,2,FALSE())</f>
        <v>Lasswade AAC</v>
      </c>
      <c r="R44" s="15" t="n">
        <f aca="false">TIME(A44,B44,C44)</f>
        <v>0.00994212962962963</v>
      </c>
    </row>
    <row r="45" customFormat="false" ht="15.75" hidden="false" customHeight="false" outlineLevel="0" collapsed="false">
      <c r="A45" s="16"/>
      <c r="B45" s="23" t="s">
        <v>173</v>
      </c>
      <c r="C45" s="24" t="n">
        <v>25</v>
      </c>
      <c r="D45" s="25" t="n">
        <v>4</v>
      </c>
      <c r="E45" s="26" t="n">
        <f aca="false">Clubs!A46</f>
        <v>44</v>
      </c>
      <c r="F45" s="57" t="str">
        <f aca="false">Clubs!B46</f>
        <v>Montrose and District AC</v>
      </c>
      <c r="G45" s="28" t="n">
        <f aca="false">COUNTIF($H:$H,E45)</f>
        <v>0</v>
      </c>
      <c r="H45" s="29" t="n">
        <f aca="false">IF(OR(RIGHT(D45,1)="V",RIGHT(D45,1)="J"),VALUE(LEFT(D45,LEN(D45)-1)),D45)</f>
        <v>4</v>
      </c>
      <c r="I45" s="28" t="str">
        <f aca="false">Q45&amp;COUNTIF($H$2:$H45,H45)</f>
        <v>Teviotdale Harriers2</v>
      </c>
      <c r="J45" s="28" t="str">
        <f aca="false">VLOOKUP(L45,ClubNames,2,FALSE())&amp;COUNTIF($L$2:$L45,L45)</f>
        <v>Team Borders3</v>
      </c>
      <c r="L45" s="30" t="n">
        <v>29</v>
      </c>
      <c r="M45" s="32" t="s">
        <v>178</v>
      </c>
      <c r="O45" s="9" t="n">
        <f aca="false">1+O44</f>
        <v>44</v>
      </c>
      <c r="P45" s="14" t="str">
        <f aca="false">VLOOKUP(I45,J:M,4,FALSE())&amp;IF(RIGHT(D45,1)="V"," (V)",IF(RIGHT(D45,1)="J"," (J)",""))</f>
        <v>Amber Smith</v>
      </c>
      <c r="Q45" s="14" t="str">
        <f aca="false">VLOOKUP(H45,ClubNames,2,FALSE())</f>
        <v>Teviotdale Harriers</v>
      </c>
      <c r="R45" s="15" t="n">
        <f aca="false">TIME(A45,B45,C45)</f>
        <v>0.0100115740740741</v>
      </c>
    </row>
    <row r="46" customFormat="false" ht="15.75" hidden="false" customHeight="false" outlineLevel="0" collapsed="false">
      <c r="A46" s="16"/>
      <c r="B46" s="23" t="s">
        <v>173</v>
      </c>
      <c r="C46" s="24" t="n">
        <v>27</v>
      </c>
      <c r="D46" s="25" t="n">
        <v>20</v>
      </c>
      <c r="E46" s="26" t="n">
        <f aca="false">Clubs!A47</f>
        <v>45</v>
      </c>
      <c r="F46" s="5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20</v>
      </c>
      <c r="I46" s="28" t="str">
        <f aca="false">Q46&amp;COUNTIF($H$2:$H46,H46)</f>
        <v>Harmeny AAC5</v>
      </c>
      <c r="J46" s="28" t="str">
        <f aca="false">VLOOKUP(L46,ClubNames,2,FALSE())&amp;COUNTIF($L$2:$L46,L46)</f>
        <v>Team Borders4</v>
      </c>
      <c r="L46" s="30" t="n">
        <v>29</v>
      </c>
      <c r="M46" s="32" t="s">
        <v>179</v>
      </c>
      <c r="O46" s="9" t="n">
        <f aca="false">1+O45</f>
        <v>45</v>
      </c>
      <c r="P46" s="14" t="str">
        <f aca="false">VLOOKUP(I46,J:M,4,FALSE())&amp;IF(RIGHT(D46,1)="V"," (V)",IF(RIGHT(D46,1)="J"," (J)",""))</f>
        <v>Anna McBirnie</v>
      </c>
      <c r="Q46" s="14" t="str">
        <f aca="false">VLOOKUP(H46,ClubNames,2,FALSE())</f>
        <v>Harmeny AAC</v>
      </c>
      <c r="R46" s="15" t="n">
        <f aca="false">TIME(A46,B46,C46)</f>
        <v>0.0100347222222222</v>
      </c>
    </row>
    <row r="47" customFormat="false" ht="15.75" hidden="false" customHeight="false" outlineLevel="0" collapsed="false">
      <c r="A47" s="16"/>
      <c r="B47" s="23" t="s">
        <v>173</v>
      </c>
      <c r="C47" s="24" t="n">
        <v>27</v>
      </c>
      <c r="D47" s="25" t="n">
        <v>29</v>
      </c>
      <c r="E47" s="26" t="n">
        <f aca="false">Clubs!A48</f>
        <v>46</v>
      </c>
      <c r="F47" s="5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29</v>
      </c>
      <c r="I47" s="28" t="str">
        <f aca="false">Q47&amp;COUNTIF($H$2:$H47,H47)</f>
        <v>Team Borders6</v>
      </c>
      <c r="J47" s="28" t="str">
        <f aca="false">VLOOKUP(L47,ClubNames,2,FALSE())&amp;COUNTIF($L$2:$L47,L47)</f>
        <v>Team Borders5</v>
      </c>
      <c r="L47" s="30" t="n">
        <v>29</v>
      </c>
      <c r="M47" s="32" t="s">
        <v>180</v>
      </c>
      <c r="O47" s="9" t="n">
        <f aca="false">1+O46</f>
        <v>46</v>
      </c>
      <c r="P47" s="14" t="str">
        <f aca="false">VLOOKUP(I47,J:M,4,FALSE())&amp;IF(RIGHT(D47,1)="V"," (V)",IF(RIGHT(D47,1)="J"," (J)",""))</f>
        <v>Hazel Insall</v>
      </c>
      <c r="Q47" s="14" t="str">
        <f aca="false">VLOOKUP(H47,ClubNames,2,FALSE())</f>
        <v>Team Borders</v>
      </c>
      <c r="R47" s="15" t="n">
        <f aca="false">TIME(A47,B47,C47)</f>
        <v>0.0100347222222222</v>
      </c>
    </row>
    <row r="48" customFormat="false" ht="15.75" hidden="false" customHeight="false" outlineLevel="0" collapsed="false">
      <c r="A48" s="16"/>
      <c r="B48" s="23" t="s">
        <v>173</v>
      </c>
      <c r="C48" s="24" t="n">
        <v>27</v>
      </c>
      <c r="D48" s="25" t="n">
        <v>31</v>
      </c>
      <c r="E48" s="26" t="n">
        <f aca="false">Clubs!A49</f>
        <v>47</v>
      </c>
      <c r="F48" s="5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31</v>
      </c>
      <c r="I48" s="28" t="str">
        <f aca="false">Q48&amp;COUNTIF($H$2:$H48,H48)</f>
        <v>Corstorphine AAC4</v>
      </c>
      <c r="J48" s="28" t="str">
        <f aca="false">VLOOKUP(L48,ClubNames,2,FALSE())&amp;COUNTIF($L$2:$L48,L48)</f>
        <v>Team Borders6</v>
      </c>
      <c r="L48" s="30" t="n">
        <v>29</v>
      </c>
      <c r="M48" s="32" t="s">
        <v>181</v>
      </c>
      <c r="O48" s="9" t="n">
        <f aca="false">1+O47</f>
        <v>47</v>
      </c>
      <c r="P48" s="14" t="str">
        <f aca="false">VLOOKUP(I48,J:M,4,FALSE())&amp;IF(RIGHT(D48,1)="V"," (V)",IF(RIGHT(D48,1)="J"," (J)",""))</f>
        <v>Vivienne O'Brien</v>
      </c>
      <c r="Q48" s="14" t="str">
        <f aca="false">VLOOKUP(H48,ClubNames,2,FALSE())</f>
        <v>Corstorphine AAC</v>
      </c>
      <c r="R48" s="15" t="n">
        <f aca="false">TIME(A48,B48,C48)</f>
        <v>0.0100347222222222</v>
      </c>
    </row>
    <row r="49" customFormat="false" ht="15.75" hidden="false" customHeight="false" outlineLevel="0" collapsed="false">
      <c r="A49" s="16"/>
      <c r="B49" s="23" t="s">
        <v>173</v>
      </c>
      <c r="C49" s="24" t="n">
        <v>27</v>
      </c>
      <c r="D49" s="25" t="n">
        <v>3</v>
      </c>
      <c r="E49" s="26" t="n">
        <f aca="false">Clubs!A50</f>
        <v>48</v>
      </c>
      <c r="F49" s="5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3</v>
      </c>
      <c r="I49" s="28" t="str">
        <f aca="false">Q49&amp;COUNTIF($H$2:$H49,H49)</f>
        <v>Lothian Running Club2</v>
      </c>
      <c r="J49" s="28" t="str">
        <f aca="false">VLOOKUP(L49,ClubNames,2,FALSE())&amp;COUNTIF($L$2:$L49,L49)</f>
        <v>Perth Strathtay Harriers1</v>
      </c>
      <c r="L49" s="30" t="n">
        <v>30</v>
      </c>
      <c r="M49" s="63" t="s">
        <v>182</v>
      </c>
      <c r="O49" s="9" t="n">
        <f aca="false">1+O48</f>
        <v>48</v>
      </c>
      <c r="P49" s="14" t="str">
        <f aca="false">VLOOKUP(I49,J:M,4,FALSE())&amp;IF(RIGHT(D49,1)="V"," (V)",IF(RIGHT(D49,1)="J"," (J)",""))</f>
        <v>Abbie Scott-Telford</v>
      </c>
      <c r="Q49" s="14" t="str">
        <f aca="false">VLOOKUP(H49,ClubNames,2,FALSE())</f>
        <v>Lothian Running Club</v>
      </c>
      <c r="R49" s="15" t="n">
        <f aca="false">TIME(A49,B49,C49)</f>
        <v>0.0100347222222222</v>
      </c>
    </row>
    <row r="50" customFormat="false" ht="15.75" hidden="false" customHeight="false" outlineLevel="0" collapsed="false">
      <c r="A50" s="16"/>
      <c r="B50" s="23" t="s">
        <v>173</v>
      </c>
      <c r="C50" s="24" t="n">
        <v>32</v>
      </c>
      <c r="D50" s="25" t="n">
        <v>24</v>
      </c>
      <c r="E50" s="26" t="n">
        <f aca="false">Clubs!A51</f>
        <v>49</v>
      </c>
      <c r="F50" s="5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24</v>
      </c>
      <c r="I50" s="28" t="str">
        <f aca="false">Q50&amp;COUNTIF($H$2:$H50,H50)</f>
        <v>Strathearn Harriers3</v>
      </c>
      <c r="J50" s="28" t="str">
        <f aca="false">VLOOKUP(L50,ClubNames,2,FALSE())&amp;COUNTIF($L$2:$L50,L50)</f>
        <v>Perth Strathtay Harriers2</v>
      </c>
      <c r="L50" s="30" t="n">
        <v>30</v>
      </c>
      <c r="M50" s="63" t="s">
        <v>183</v>
      </c>
      <c r="O50" s="9" t="n">
        <f aca="false">1+O49</f>
        <v>49</v>
      </c>
      <c r="P50" s="14" t="str">
        <f aca="false">VLOOKUP(I50,J:M,4,FALSE())&amp;IF(RIGHT(D50,1)="V"," (V)",IF(RIGHT(D50,1)="J"," (J)",""))</f>
        <v>Caitlin Hunter</v>
      </c>
      <c r="Q50" s="14" t="str">
        <f aca="false">VLOOKUP(H50,ClubNames,2,FALSE())</f>
        <v>Strathearn Harriers</v>
      </c>
      <c r="R50" s="15" t="n">
        <f aca="false">TIME(A50,B50,C50)</f>
        <v>0.0100925925925926</v>
      </c>
    </row>
    <row r="51" customFormat="false" ht="15.75" hidden="false" customHeight="false" outlineLevel="0" collapsed="false">
      <c r="A51" s="16"/>
      <c r="B51" s="23" t="s">
        <v>173</v>
      </c>
      <c r="C51" s="24" t="n">
        <v>32</v>
      </c>
      <c r="D51" s="25" t="n">
        <v>24</v>
      </c>
      <c r="E51" s="26" t="n">
        <f aca="false">Clubs!A52</f>
        <v>50</v>
      </c>
      <c r="F51" s="5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24</v>
      </c>
      <c r="I51" s="28" t="str">
        <f aca="false">Q51&amp;COUNTIF($H$2:$H51,H51)</f>
        <v>Strathearn Harriers4</v>
      </c>
      <c r="J51" s="28" t="str">
        <f aca="false">VLOOKUP(L51,ClubNames,2,FALSE())&amp;COUNTIF($L$2:$L51,L51)</f>
        <v>Perth Strathtay Harriers3</v>
      </c>
      <c r="L51" s="30" t="n">
        <v>30</v>
      </c>
      <c r="M51" s="63" t="s">
        <v>184</v>
      </c>
      <c r="O51" s="9" t="n">
        <v>50</v>
      </c>
      <c r="P51" s="14" t="str">
        <f aca="false">VLOOKUP(I51,J:M,4,FALSE())&amp;IF(RIGHT(D51,1)="V"," (V)",IF(RIGHT(D51,1)="J"," (J)",""))</f>
        <v>Molly Maskell</v>
      </c>
      <c r="Q51" s="14" t="str">
        <f aca="false">VLOOKUP(H51,ClubNames,2,FALSE())</f>
        <v>Strathearn Harriers</v>
      </c>
      <c r="R51" s="15" t="n">
        <f aca="false">TIME(A51,B51,C51)</f>
        <v>0.0100925925925926</v>
      </c>
    </row>
    <row r="52" customFormat="false" ht="15.75" hidden="false" customHeight="false" outlineLevel="0" collapsed="false">
      <c r="A52" s="16"/>
      <c r="B52" s="23" t="s">
        <v>173</v>
      </c>
      <c r="C52" s="24" t="n">
        <v>39</v>
      </c>
      <c r="D52" s="25" t="n">
        <v>1</v>
      </c>
      <c r="E52" s="26" t="n">
        <f aca="false">Clubs!A53</f>
        <v>51</v>
      </c>
      <c r="F52" s="57" t="str">
        <f aca="false">Clubs!B53</f>
        <v>Haddington Running Club</v>
      </c>
      <c r="G52" s="28" t="n">
        <f aca="false">COUNTIF($H:$H,E52)</f>
        <v>1</v>
      </c>
      <c r="H52" s="29" t="n">
        <f aca="false">IF(OR(RIGHT(D52,1)="V",RIGHT(D52,1)="J"),VALUE(LEFT(D52,LEN(D52)-1)),D52)</f>
        <v>1</v>
      </c>
      <c r="I52" s="28" t="str">
        <f aca="false">Q52&amp;COUNTIF($H$2:$H52,H52)</f>
        <v>Edinburgh AC7</v>
      </c>
      <c r="J52" s="28" t="str">
        <f aca="false">VLOOKUP(L52,ClubNames,2,FALSE())&amp;COUNTIF($L$2:$L52,L52)</f>
        <v>Corstorphine AAC1</v>
      </c>
      <c r="L52" s="30" t="n">
        <v>31</v>
      </c>
      <c r="M52" s="32" t="s">
        <v>185</v>
      </c>
      <c r="O52" s="9" t="n">
        <v>51</v>
      </c>
      <c r="P52" s="14" t="str">
        <f aca="false">VLOOKUP(I52,J:M,4,FALSE())&amp;IF(RIGHT(D52,1)="V"," (V)",IF(RIGHT(D52,1)="J"," (J)",""))</f>
        <v>Annabelle Kennedy</v>
      </c>
      <c r="Q52" s="14" t="str">
        <f aca="false">VLOOKUP(H52,ClubNames,2,FALSE())</f>
        <v>Edinburgh AC</v>
      </c>
      <c r="R52" s="15" t="n">
        <f aca="false">TIME(A52,B52,C52)</f>
        <v>0.0101736111111111</v>
      </c>
    </row>
    <row r="53" customFormat="false" ht="15.75" hidden="false" customHeight="false" outlineLevel="0" collapsed="false">
      <c r="A53" s="16"/>
      <c r="B53" s="23" t="s">
        <v>173</v>
      </c>
      <c r="C53" s="24" t="n">
        <v>47</v>
      </c>
      <c r="D53" s="25" t="n">
        <v>36</v>
      </c>
      <c r="E53" s="26" t="n">
        <f aca="false">Clubs!A54</f>
        <v>52</v>
      </c>
      <c r="F53" s="5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36</v>
      </c>
      <c r="I53" s="28" t="str">
        <f aca="false">Q53&amp;COUNTIF($H$2:$H53,H53)</f>
        <v>Banchory Stonehaven AC1</v>
      </c>
      <c r="J53" s="28" t="str">
        <f aca="false">VLOOKUP(L53,ClubNames,2,FALSE())&amp;COUNTIF($L$2:$L53,L53)</f>
        <v>Corstorphine AAC2</v>
      </c>
      <c r="L53" s="30" t="n">
        <v>31</v>
      </c>
      <c r="M53" s="32" t="s">
        <v>186</v>
      </c>
      <c r="O53" s="9" t="n">
        <v>52</v>
      </c>
      <c r="P53" s="14" t="str">
        <f aca="false">VLOOKUP(I53,J:M,4,FALSE())&amp;IF(RIGHT(D53,1)="V"," (V)",IF(RIGHT(D53,1)="J"," (J)",""))</f>
        <v>Willow Thom</v>
      </c>
      <c r="Q53" s="14" t="str">
        <f aca="false">VLOOKUP(H53,ClubNames,2,FALSE())</f>
        <v>Banchory Stonehaven AC</v>
      </c>
      <c r="R53" s="15" t="n">
        <f aca="false">TIME(A53,B53,C53)</f>
        <v>0.0102662037037037</v>
      </c>
    </row>
    <row r="54" customFormat="false" ht="15.75" hidden="false" customHeight="false" outlineLevel="0" collapsed="false">
      <c r="A54" s="16"/>
      <c r="B54" s="23" t="s">
        <v>173</v>
      </c>
      <c r="C54" s="24" t="n">
        <v>49</v>
      </c>
      <c r="D54" s="25" t="n">
        <v>24</v>
      </c>
      <c r="E54" s="26" t="n">
        <f aca="false">Clubs!A55</f>
        <v>53</v>
      </c>
      <c r="F54" s="5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24</v>
      </c>
      <c r="I54" s="28" t="str">
        <f aca="false">Q54&amp;COUNTIF($H$2:$H54,H54)</f>
        <v>Strathearn Harriers5</v>
      </c>
      <c r="J54" s="28" t="str">
        <f aca="false">VLOOKUP(L54,ClubNames,2,FALSE())&amp;COUNTIF($L$2:$L54,L54)</f>
        <v>Corstorphine AAC3</v>
      </c>
      <c r="L54" s="30" t="n">
        <v>31</v>
      </c>
      <c r="M54" s="32" t="s">
        <v>187</v>
      </c>
      <c r="O54" s="9" t="n">
        <v>53</v>
      </c>
      <c r="P54" s="14" t="str">
        <f aca="false">VLOOKUP(I54,J:M,4,FALSE())&amp;IF(RIGHT(D54,1)="V"," (V)",IF(RIGHT(D54,1)="J"," (J)",""))</f>
        <v>Ivy Salisbury</v>
      </c>
      <c r="Q54" s="14" t="str">
        <f aca="false">VLOOKUP(H54,ClubNames,2,FALSE())</f>
        <v>Strathearn Harriers</v>
      </c>
      <c r="R54" s="15" t="n">
        <f aca="false">TIME(A54,B54,C54)</f>
        <v>0.0102893518518519</v>
      </c>
    </row>
    <row r="55" customFormat="false" ht="15.75" hidden="false" customHeight="false" outlineLevel="0" collapsed="false">
      <c r="A55" s="16"/>
      <c r="B55" s="23" t="s">
        <v>173</v>
      </c>
      <c r="C55" s="24" t="n">
        <v>51</v>
      </c>
      <c r="D55" s="25" t="n">
        <v>16</v>
      </c>
      <c r="E55" s="45"/>
      <c r="F55" s="45"/>
      <c r="G55" s="28"/>
      <c r="H55" s="29" t="n">
        <f aca="false">IF(OR(RIGHT(D55,1)="V",RIGHT(D55,1)="J"),VALUE(LEFT(D55,LEN(D55)-1)),D55)</f>
        <v>16</v>
      </c>
      <c r="I55" s="28" t="str">
        <f aca="false">Q55&amp;COUNTIF($H$2:$H55,H55)</f>
        <v>Dundee Hawkhill Harriers1</v>
      </c>
      <c r="J55" s="28" t="str">
        <f aca="false">VLOOKUP(L55,ClubNames,2,FALSE())&amp;COUNTIF($L$2:$L55,L55)</f>
        <v>Corstorphine AAC4</v>
      </c>
      <c r="L55" s="30" t="n">
        <v>31</v>
      </c>
      <c r="M55" s="32" t="s">
        <v>188</v>
      </c>
      <c r="O55" s="9" t="n">
        <v>54</v>
      </c>
      <c r="P55" s="14" t="str">
        <f aca="false">VLOOKUP(I55,J:M,4,FALSE())&amp;IF(RIGHT(D55,1)="V"," (V)",IF(RIGHT(D55,1)="J"," (J)",""))</f>
        <v>Isla Greig</v>
      </c>
      <c r="Q55" s="14" t="str">
        <f aca="false">VLOOKUP(H55,ClubNames,2,FALSE())</f>
        <v>Dundee Hawkhill Harriers</v>
      </c>
      <c r="R55" s="15" t="n">
        <f aca="false">TIME(A55,B55,C55)</f>
        <v>0.0103125</v>
      </c>
    </row>
    <row r="56" customFormat="false" ht="15.75" hidden="false" customHeight="false" outlineLevel="0" collapsed="false">
      <c r="A56" s="16"/>
      <c r="B56" s="23" t="s">
        <v>189</v>
      </c>
      <c r="C56" s="24" t="n">
        <v>41</v>
      </c>
      <c r="D56" s="25" t="n">
        <v>32</v>
      </c>
      <c r="E56" s="45"/>
      <c r="F56" s="45"/>
      <c r="G56" s="28"/>
      <c r="H56" s="29" t="n">
        <f aca="false">IF(OR(RIGHT(D56,1)="V",RIGHT(D56,1)="J"),VALUE(LEFT(D56,LEN(D56)-1)),D56)</f>
        <v>32</v>
      </c>
      <c r="I56" s="28" t="str">
        <f aca="false">Q56&amp;COUNTIF($H$2:$H56,H56)</f>
        <v>Lasswade AAC3</v>
      </c>
      <c r="J56" s="28" t="str">
        <f aca="false">VLOOKUP(L56,ClubNames,2,FALSE())&amp;COUNTIF($L$2:$L56,L56)</f>
        <v>Lasswade AAC1</v>
      </c>
      <c r="L56" s="30" t="n">
        <v>32</v>
      </c>
      <c r="M56" s="32" t="s">
        <v>190</v>
      </c>
      <c r="O56" s="9" t="n">
        <v>55</v>
      </c>
      <c r="P56" s="14" t="str">
        <f aca="false">VLOOKUP(I56,J:M,4,FALSE())&amp;IF(RIGHT(D56,1)="V"," (V)",IF(RIGHT(D56,1)="J"," (J)",""))</f>
        <v>Orla Thomson</v>
      </c>
      <c r="Q56" s="14" t="str">
        <f aca="false">VLOOKUP(H56,ClubNames,2,FALSE())</f>
        <v>Lasswade AAC</v>
      </c>
      <c r="R56" s="15" t="n">
        <f aca="false">TIME(A56,B56,C56)</f>
        <v>0.0108912037037037</v>
      </c>
    </row>
    <row r="57" customFormat="false" ht="15.75" hidden="false" customHeight="false" outlineLevel="0" collapsed="false">
      <c r="A57" s="16"/>
      <c r="B57" s="23" t="s">
        <v>189</v>
      </c>
      <c r="C57" s="24" t="n">
        <v>52</v>
      </c>
      <c r="D57" s="25" t="n">
        <v>1</v>
      </c>
      <c r="E57" s="45"/>
      <c r="F57" s="45"/>
      <c r="G57" s="28"/>
      <c r="H57" s="29" t="n">
        <f aca="false">IF(OR(RIGHT(D57,1)="V",RIGHT(D57,1)="J"),VALUE(LEFT(D57,LEN(D57)-1)),D57)</f>
        <v>1</v>
      </c>
      <c r="I57" s="28" t="str">
        <f aca="false">Q57&amp;COUNTIF($H$2:$H57,H57)</f>
        <v>Edinburgh AC8</v>
      </c>
      <c r="J57" s="28" t="str">
        <f aca="false">VLOOKUP(L57,ClubNames,2,FALSE())&amp;COUNTIF($L$2:$L57,L57)</f>
        <v>Lasswade AAC2</v>
      </c>
      <c r="L57" s="30" t="n">
        <v>32</v>
      </c>
      <c r="M57" s="32" t="s">
        <v>191</v>
      </c>
      <c r="O57" s="9" t="n">
        <v>56</v>
      </c>
      <c r="P57" s="14" t="str">
        <f aca="false">VLOOKUP(I57,J:M,4,FALSE())&amp;IF(RIGHT(D57,1)="V"," (V)",IF(RIGHT(D57,1)="J"," (J)",""))</f>
        <v>Ava King</v>
      </c>
      <c r="Q57" s="14" t="str">
        <f aca="false">VLOOKUP(H57,ClubNames,2,FALSE())</f>
        <v>Edinburgh AC</v>
      </c>
      <c r="R57" s="15" t="n">
        <f aca="false">TIME(A57,B57,C57)</f>
        <v>0.0110185185185185</v>
      </c>
    </row>
    <row r="58" customFormat="false" ht="15.75" hidden="false" customHeight="false" outlineLevel="0" collapsed="false">
      <c r="A58" s="16"/>
      <c r="B58" s="23" t="s">
        <v>189</v>
      </c>
      <c r="C58" s="24" t="n">
        <v>53</v>
      </c>
      <c r="D58" s="25" t="n">
        <v>39</v>
      </c>
      <c r="E58" s="45"/>
      <c r="F58" s="45"/>
      <c r="G58" s="28"/>
      <c r="H58" s="29" t="n">
        <f aca="false">IF(OR(RIGHT(D58,1)="V",RIGHT(D58,1)="J"),VALUE(LEFT(D58,LEN(D58)-1)),D58)</f>
        <v>39</v>
      </c>
      <c r="I58" s="28" t="str">
        <f aca="false">Q58&amp;COUNTIF($H$2:$H58,H58)</f>
        <v>Dunfermline Track &amp; Field AC1</v>
      </c>
      <c r="J58" s="28" t="str">
        <f aca="false">VLOOKUP(L58,ClubNames,2,FALSE())&amp;COUNTIF($L$2:$L58,L58)</f>
        <v>Lasswade AAC3</v>
      </c>
      <c r="L58" s="30" t="n">
        <v>32</v>
      </c>
      <c r="M58" s="32" t="s">
        <v>192</v>
      </c>
      <c r="O58" s="9" t="n">
        <v>57</v>
      </c>
      <c r="P58" s="14" t="str">
        <f aca="false">VLOOKUP(I58,J:M,4,FALSE())&amp;IF(RIGHT(D58,1)="V"," (V)",IF(RIGHT(D58,1)="J"," (J)",""))</f>
        <v>Laima Lowe</v>
      </c>
      <c r="Q58" s="14" t="str">
        <f aca="false">VLOOKUP(H58,ClubNames,2,FALSE())</f>
        <v>Dunfermline Track &amp; Field AC</v>
      </c>
      <c r="R58" s="15" t="n">
        <f aca="false">TIME(A58,B58,C58)</f>
        <v>0.0110300925925926</v>
      </c>
    </row>
    <row r="59" customFormat="false" ht="15.75" hidden="false" customHeight="false" outlineLevel="0" collapsed="false">
      <c r="A59" s="16"/>
      <c r="B59" s="23" t="s">
        <v>189</v>
      </c>
      <c r="C59" s="24" t="n">
        <v>53</v>
      </c>
      <c r="D59" s="25" t="n">
        <v>19</v>
      </c>
      <c r="E59" s="45"/>
      <c r="F59" s="45"/>
      <c r="G59" s="28"/>
      <c r="H59" s="29" t="n">
        <f aca="false">IF(OR(RIGHT(D59,1)="V",RIGHT(D59,1)="J"),VALUE(LEFT(D59,LEN(D59)-1)),D59)</f>
        <v>19</v>
      </c>
      <c r="I59" s="28" t="str">
        <f aca="false">Q59&amp;COUNTIF($H$2:$H59,H59)</f>
        <v>Metro Aberdeen Running Club3</v>
      </c>
      <c r="J59" s="28" t="str">
        <f aca="false">VLOOKUP(L59,ClubNames,2,FALSE())&amp;COUNTIF($L$2:$L59,L59)</f>
        <v>Lasswade AAC4</v>
      </c>
      <c r="L59" s="30" t="n">
        <v>32</v>
      </c>
      <c r="M59" s="32" t="s">
        <v>193</v>
      </c>
      <c r="O59" s="9" t="n">
        <v>58</v>
      </c>
      <c r="P59" s="14" t="str">
        <f aca="false">VLOOKUP(I59,J:M,4,FALSE())&amp;IF(RIGHT(D59,1)="V"," (V)",IF(RIGHT(D59,1)="J"," (J)",""))</f>
        <v>PIppa Applegate</v>
      </c>
      <c r="Q59" s="14" t="str">
        <f aca="false">VLOOKUP(H59,ClubNames,2,FALSE())</f>
        <v>Metro Aberdeen Running Club</v>
      </c>
      <c r="R59" s="15" t="n">
        <f aca="false">TIME(A59,B59,C59)</f>
        <v>0.0110300925925926</v>
      </c>
    </row>
    <row r="60" customFormat="false" ht="15.75" hidden="false" customHeight="false" outlineLevel="0" collapsed="false">
      <c r="A60" s="16"/>
      <c r="B60" s="23" t="s">
        <v>194</v>
      </c>
      <c r="C60" s="24" t="n">
        <v>4</v>
      </c>
      <c r="D60" s="25" t="n">
        <v>32</v>
      </c>
      <c r="E60" s="45"/>
      <c r="F60" s="45"/>
      <c r="G60" s="28"/>
      <c r="H60" s="29" t="n">
        <f aca="false">IF(OR(RIGHT(D60,1)="V",RIGHT(D60,1)="J"),VALUE(LEFT(D60,LEN(D60)-1)),D60)</f>
        <v>32</v>
      </c>
      <c r="I60" s="28" t="str">
        <f aca="false">Q60&amp;COUNTIF($H$2:$H60,H60)</f>
        <v>Lasswade AAC4</v>
      </c>
      <c r="J60" s="28" t="str">
        <f aca="false">VLOOKUP(L60,ClubNames,2,FALSE())&amp;COUNTIF($L$2:$L60,L60)</f>
        <v>Banchory Stonehaven AC1</v>
      </c>
      <c r="L60" s="30" t="n">
        <v>36</v>
      </c>
      <c r="M60" s="32" t="s">
        <v>195</v>
      </c>
      <c r="O60" s="9" t="n">
        <v>59</v>
      </c>
      <c r="P60" s="14" t="str">
        <f aca="false">VLOOKUP(I60,J:M,4,FALSE())&amp;IF(RIGHT(D60,1)="V"," (V)",IF(RIGHT(D60,1)="J"," (J)",""))</f>
        <v>Fearne Quinn</v>
      </c>
      <c r="Q60" s="14" t="str">
        <f aca="false">VLOOKUP(H60,ClubNames,2,FALSE())</f>
        <v>Lasswade AAC</v>
      </c>
      <c r="R60" s="15" t="n">
        <f aca="false">TIME(A60,B60,C60)</f>
        <v>0.0111574074074074</v>
      </c>
    </row>
    <row r="61" customFormat="false" ht="15.75" hidden="false" customHeight="false" outlineLevel="0" collapsed="false">
      <c r="A61" s="16"/>
      <c r="B61" s="23" t="s">
        <v>194</v>
      </c>
      <c r="C61" s="24" t="n">
        <v>43</v>
      </c>
      <c r="D61" s="25" t="n">
        <v>7</v>
      </c>
      <c r="E61" s="45"/>
      <c r="F61" s="52"/>
      <c r="G61" s="28"/>
      <c r="H61" s="29" t="n">
        <f aca="false">IF(OR(RIGHT(D61,1)="V",RIGHT(D61,1)="J"),VALUE(LEFT(D61,LEN(D61)-1)),D61)</f>
        <v>7</v>
      </c>
      <c r="I61" s="28" t="str">
        <f aca="false">Q61&amp;COUNTIF($H$2:$H61,H61)</f>
        <v>Pitreavie AAC2</v>
      </c>
      <c r="J61" s="28" t="str">
        <f aca="false">VLOOKUP(L61,ClubNames,2,FALSE())&amp;COUNTIF($L$2:$L61,L61)</f>
        <v>Dunfermline Track &amp; Field AC1</v>
      </c>
      <c r="L61" s="30" t="n">
        <v>39</v>
      </c>
      <c r="M61" s="44" t="s">
        <v>196</v>
      </c>
      <c r="O61" s="9" t="n">
        <v>60</v>
      </c>
      <c r="P61" s="14" t="str">
        <f aca="false">VLOOKUP(I61,J:M,4,FALSE())&amp;IF(RIGHT(D61,1)="V"," (V)",IF(RIGHT(D61,1)="J"," (J)",""))</f>
        <v>Annie Sinclair </v>
      </c>
      <c r="Q61" s="14" t="str">
        <f aca="false">VLOOKUP(H61,ClubNames,2,FALSE())</f>
        <v>Pitreavie AAC</v>
      </c>
      <c r="R61" s="15" t="n">
        <f aca="false">TIME(A61,B61,C61)</f>
        <v>0.0116087962962963</v>
      </c>
    </row>
    <row r="62" customFormat="false" ht="15.75" hidden="false" customHeight="false" outlineLevel="0" collapsed="false">
      <c r="A62" s="16"/>
      <c r="B62" s="23" t="s">
        <v>197</v>
      </c>
      <c r="C62" s="24" t="n">
        <v>19</v>
      </c>
      <c r="D62" s="25" t="n">
        <v>6</v>
      </c>
      <c r="E62" s="45"/>
      <c r="F62" s="52"/>
      <c r="G62" s="28"/>
      <c r="H62" s="29" t="n">
        <f aca="false">IF(OR(RIGHT(D62,1)="V",RIGHT(D62,1)="J"),VALUE(LEFT(D62,LEN(D62)-1)),D62)</f>
        <v>6</v>
      </c>
      <c r="I62" s="28" t="str">
        <f aca="false">Q62&amp;COUNTIF($H$2:$H62,H62)</f>
        <v>Aberdeen AAC4</v>
      </c>
      <c r="J62" s="28" t="str">
        <f aca="false">VLOOKUP(L62,ClubNames,2,FALSE())&amp;COUNTIF($L$2:$L62,L62)</f>
        <v>Haddington Running Club1</v>
      </c>
      <c r="L62" s="30" t="n">
        <v>51</v>
      </c>
      <c r="M62" s="42" t="s">
        <v>198</v>
      </c>
      <c r="O62" s="9" t="n">
        <v>61</v>
      </c>
      <c r="P62" s="14" t="str">
        <f aca="false">VLOOKUP(I62,J:M,4,FALSE())&amp;IF(RIGHT(D62,1)="V"," (V)",IF(RIGHT(D62,1)="J"," (J)",""))</f>
        <v>Eve McAllister</v>
      </c>
      <c r="Q62" s="14" t="str">
        <f aca="false">VLOOKUP(H62,ClubNames,2,FALSE())</f>
        <v>Aberdeen AAC</v>
      </c>
      <c r="R62" s="15" t="n">
        <f aca="false">TIME(A62,B62,C62)</f>
        <v>0.012025462962963</v>
      </c>
    </row>
    <row r="63" customFormat="false" ht="15.75" hidden="false" customHeight="false" outlineLevel="0" collapsed="false">
      <c r="A63" s="16"/>
      <c r="B63" s="23"/>
      <c r="C63" s="24"/>
      <c r="D63" s="25"/>
      <c r="E63" s="45"/>
      <c r="F63" s="52"/>
      <c r="G63" s="28"/>
      <c r="H63" s="29" t="n">
        <f aca="false">IF(OR(RIGHT(D63,1)="V",RIGHT(D63,1)="J"),VALUE(LEFT(D63,LEN(D63)-1)),D63)</f>
        <v>0</v>
      </c>
      <c r="I63" s="28" t="e">
        <f aca="false">Q63&amp;COUNTIF($H$2:$H63,H63)</f>
        <v>#N/A</v>
      </c>
      <c r="J63" s="28" t="e">
        <f aca="false">VLOOKUP(L63,ClubNames,2,FALSE())&amp;COUNTIF($L$2:$L63,L63)</f>
        <v>#N/A</v>
      </c>
      <c r="L63" s="30"/>
      <c r="M63" s="48"/>
      <c r="O63" s="9" t="n">
        <v>62</v>
      </c>
      <c r="P63" s="14" t="e">
        <f aca="false">VLOOKUP(I63,J:M,4,FALSE())&amp;IF(RIGHT(D63,1)="V"," (V)",IF(RIGHT(D63,1)="J"," (J)",""))</f>
        <v>#N/A</v>
      </c>
      <c r="Q63" s="14" t="e">
        <f aca="false">VLOOKUP(H63,ClubNames,2,FALSE())</f>
        <v>#N/A</v>
      </c>
      <c r="R63" s="15" t="n">
        <f aca="false">TIME(A63,B63,C63)</f>
        <v>0</v>
      </c>
    </row>
    <row r="64" customFormat="false" ht="15.75" hidden="false" customHeight="false" outlineLevel="0" collapsed="false">
      <c r="A64" s="16"/>
      <c r="B64" s="23"/>
      <c r="C64" s="24"/>
      <c r="D64" s="25"/>
      <c r="E64" s="45"/>
      <c r="F64" s="52"/>
      <c r="G64" s="28"/>
      <c r="H64" s="29" t="n">
        <f aca="false">IF(OR(RIGHT(D64,1)="V",RIGHT(D64,1)="J"),VALUE(LEFT(D64,LEN(D64)-1)),D64)</f>
        <v>0</v>
      </c>
      <c r="I64" s="28" t="e">
        <f aca="false">Q64&amp;COUNTIF($H$2:$H64,H64)</f>
        <v>#N/A</v>
      </c>
      <c r="J64" s="28" t="e">
        <f aca="false">VLOOKUP(L64,ClubNames,2,FALSE())&amp;COUNTIF($L$2:$L64,L64)</f>
        <v>#N/A</v>
      </c>
      <c r="L64" s="30"/>
      <c r="M64" s="35"/>
      <c r="O64" s="9" t="n">
        <v>63</v>
      </c>
      <c r="P64" s="14" t="e">
        <f aca="false">VLOOKUP(I64,J:M,4,FALSE())&amp;IF(RIGHT(D64,1)="V"," (V)",IF(RIGHT(D64,1)="J"," (J)",""))</f>
        <v>#N/A</v>
      </c>
      <c r="Q64" s="14" t="e">
        <f aca="false">VLOOKUP(H64,ClubNames,2,FALSE())</f>
        <v>#N/A</v>
      </c>
      <c r="R64" s="15" t="n">
        <f aca="false">TIME(A64,B64,C64)</f>
        <v>0</v>
      </c>
    </row>
    <row r="65" customFormat="false" ht="15.75" hidden="false" customHeight="false" outlineLevel="0" collapsed="false">
      <c r="A65" s="16"/>
      <c r="B65" s="23"/>
      <c r="C65" s="24"/>
      <c r="D65" s="25"/>
      <c r="E65" s="45"/>
      <c r="F65" s="52"/>
      <c r="G65" s="28"/>
      <c r="H65" s="29" t="n">
        <f aca="false">IF(OR(RIGHT(D65,1)="V",RIGHT(D65,1)="J"),VALUE(LEFT(D65,LEN(D65)-1)),D65)</f>
        <v>0</v>
      </c>
      <c r="I65" s="28" t="e">
        <f aca="false">Q65&amp;COUNTIF($H$2:$H65,H65)</f>
        <v>#N/A</v>
      </c>
      <c r="J65" s="28" t="e">
        <f aca="false">VLOOKUP(L65,ClubNames,2,FALSE())&amp;COUNTIF($L$2:$L65,L65)</f>
        <v>#N/A</v>
      </c>
      <c r="L65" s="30"/>
      <c r="M65" s="35"/>
      <c r="O65" s="9" t="n">
        <v>64</v>
      </c>
      <c r="P65" s="14" t="e">
        <f aca="false">VLOOKUP(I65,J:M,4,FALSE())&amp;IF(RIGHT(D65,1)="V"," (V)",IF(RIGHT(D65,1)="J"," (J)",""))</f>
        <v>#N/A</v>
      </c>
      <c r="Q65" s="14" t="e">
        <f aca="false">VLOOKUP(H65,ClubNames,2,FALSE())</f>
        <v>#N/A</v>
      </c>
      <c r="R65" s="15" t="n">
        <f aca="false">TIME(A65,B65,C65)</f>
        <v>0</v>
      </c>
    </row>
    <row r="66" customFormat="false" ht="15.75" hidden="false" customHeight="false" outlineLevel="0" collapsed="false">
      <c r="A66" s="16"/>
      <c r="B66" s="23"/>
      <c r="C66" s="24"/>
      <c r="D66" s="25"/>
      <c r="E66" s="45"/>
      <c r="F66" s="52"/>
      <c r="G66" s="28"/>
      <c r="H66" s="29" t="n">
        <f aca="false">IF(OR(RIGHT(D66,1)="V",RIGHT(D66,1)="J"),VALUE(LEFT(D66,LEN(D66)-1)),D66)</f>
        <v>0</v>
      </c>
      <c r="I66" s="28" t="e">
        <f aca="false">Q66&amp;COUNTIF($H$2:$H66,H66)</f>
        <v>#N/A</v>
      </c>
      <c r="J66" s="28" t="e">
        <f aca="false">VLOOKUP(L66,ClubNames,2,FALSE())&amp;COUNTIF($L$2:$L66,L66)</f>
        <v>#N/A</v>
      </c>
      <c r="L66" s="30"/>
      <c r="M66" s="35"/>
      <c r="O66" s="9" t="n">
        <v>65</v>
      </c>
      <c r="P66" s="14" t="e">
        <f aca="false">VLOOKUP(I66,J:M,4,FALSE())&amp;IF(RIGHT(D66,1)="V"," (V)",IF(RIGHT(D66,1)="J"," (J)",""))</f>
        <v>#N/A</v>
      </c>
      <c r="Q66" s="14" t="e">
        <f aca="false">VLOOKUP(H66,ClubNames,2,FALSE())</f>
        <v>#N/A</v>
      </c>
      <c r="R66" s="15" t="n">
        <f aca="false">TIME(A66,B66,C66)</f>
        <v>0</v>
      </c>
    </row>
    <row r="67" customFormat="false" ht="15.75" hidden="false" customHeight="false" outlineLevel="0" collapsed="false">
      <c r="A67" s="16"/>
      <c r="B67" s="23"/>
      <c r="C67" s="24"/>
      <c r="D67" s="25"/>
      <c r="E67" s="45"/>
      <c r="F67" s="52"/>
      <c r="G67" s="28"/>
      <c r="H67" s="29" t="n">
        <f aca="false">IF(OR(RIGHT(D67,1)="V",RIGHT(D67,1)="J"),VALUE(LEFT(D67,LEN(D67)-1)),D67)</f>
        <v>0</v>
      </c>
      <c r="I67" s="28" t="e">
        <f aca="false">Q67&amp;COUNTIF($H$2:$H67,H67)</f>
        <v>#N/A</v>
      </c>
      <c r="J67" s="28" t="e">
        <f aca="false">VLOOKUP(L67,ClubNames,2,FALSE())&amp;COUNTIF($L$2:$L67,L67)</f>
        <v>#N/A</v>
      </c>
      <c r="L67" s="30"/>
      <c r="M67" s="35"/>
      <c r="O67" s="9" t="n">
        <v>66</v>
      </c>
      <c r="P67" s="14" t="e">
        <f aca="false">VLOOKUP(I67,J:M,4,FALSE())&amp;IF(RIGHT(D67,1)="V"," (V)",IF(RIGHT(D67,1)="J"," (J)",""))</f>
        <v>#N/A</v>
      </c>
      <c r="Q67" s="14" t="e">
        <f aca="false">VLOOKUP(H67,ClubNames,2,FALSE())</f>
        <v>#N/A</v>
      </c>
      <c r="R67" s="15" t="n">
        <f aca="false">TIME(A67,B67,C67)</f>
        <v>0</v>
      </c>
    </row>
    <row r="68" customFormat="false" ht="15.75" hidden="false" customHeight="false" outlineLevel="0" collapsed="false">
      <c r="A68" s="16"/>
      <c r="B68" s="23"/>
      <c r="C68" s="24"/>
      <c r="D68" s="25"/>
      <c r="E68" s="45"/>
      <c r="F68" s="52"/>
      <c r="G68" s="28"/>
      <c r="H68" s="29" t="n">
        <f aca="false">IF(OR(RIGHT(D68,1)="V",RIGHT(D68,1)="J"),VALUE(LEFT(D68,LEN(D68)-1)),D68)</f>
        <v>0</v>
      </c>
      <c r="I68" s="28" t="e">
        <f aca="false">Q68&amp;COUNTIF($H$2:$H68,H68)</f>
        <v>#N/A</v>
      </c>
      <c r="J68" s="28" t="e">
        <f aca="false">VLOOKUP(L68,ClubNames,2,FALSE())&amp;COUNTIF($L$2:$L68,L68)</f>
        <v>#N/A</v>
      </c>
      <c r="L68" s="30"/>
      <c r="M68" s="35"/>
      <c r="O68" s="9" t="n">
        <v>67</v>
      </c>
      <c r="P68" s="14" t="e">
        <f aca="false">VLOOKUP(I68,J:M,4,FALSE())&amp;IF(RIGHT(D68,1)="V"," (V)",IF(RIGHT(D68,1)="J"," (J)",""))</f>
        <v>#N/A</v>
      </c>
      <c r="Q68" s="14" t="e">
        <f aca="false">VLOOKUP(H68,ClubNames,2,FALSE())</f>
        <v>#N/A</v>
      </c>
      <c r="R68" s="15" t="n">
        <f aca="false">TIME(A68,B68,C68)</f>
        <v>0</v>
      </c>
    </row>
    <row r="69" customFormat="false" ht="15.75" hidden="false" customHeight="false" outlineLevel="0" collapsed="false">
      <c r="A69" s="16"/>
      <c r="B69" s="23"/>
      <c r="C69" s="24"/>
      <c r="D69" s="25"/>
      <c r="E69" s="45"/>
      <c r="F69" s="52"/>
      <c r="G69" s="28"/>
      <c r="H69" s="29" t="n">
        <f aca="false">IF(OR(RIGHT(D69,1)="V",RIGHT(D69,1)="J"),VALUE(LEFT(D69,LEN(D69)-1)),D69)</f>
        <v>0</v>
      </c>
      <c r="I69" s="28" t="e">
        <f aca="false">Q69&amp;COUNTIF($H$2:$H69,H69)</f>
        <v>#N/A</v>
      </c>
      <c r="J69" s="28" t="e">
        <f aca="false">VLOOKUP(L69,ClubNames,2,FALSE())&amp;COUNTIF($L$2:$L69,L69)</f>
        <v>#N/A</v>
      </c>
      <c r="L69" s="30"/>
      <c r="M69" s="47"/>
      <c r="O69" s="9" t="n">
        <v>68</v>
      </c>
      <c r="P69" s="14" t="e">
        <f aca="false">VLOOKUP(I69,J:M,4,FALSE())&amp;IF(RIGHT(D69,1)="V"," (V)",IF(RIGHT(D69,1)="J"," (J)",""))</f>
        <v>#N/A</v>
      </c>
      <c r="Q69" s="14" t="e">
        <f aca="false">VLOOKUP(H69,ClubNames,2,FALSE())</f>
        <v>#N/A</v>
      </c>
      <c r="R69" s="15" t="n">
        <f aca="false">TIME(A69,B69,C69)</f>
        <v>0</v>
      </c>
    </row>
    <row r="70" customFormat="false" ht="15.75" hidden="false" customHeight="false" outlineLevel="0" collapsed="false">
      <c r="A70" s="16"/>
      <c r="B70" s="23"/>
      <c r="C70" s="24"/>
      <c r="D70" s="25"/>
      <c r="E70" s="45"/>
      <c r="F70" s="52"/>
      <c r="G70" s="28"/>
      <c r="H70" s="29" t="n">
        <f aca="false">IF(OR(RIGHT(D70,1)="V",RIGHT(D70,1)="J"),VALUE(LEFT(D70,LEN(D70)-1)),D70)</f>
        <v>0</v>
      </c>
      <c r="I70" s="28" t="e">
        <f aca="false">Q70&amp;COUNTIF($H$2:$H70,H70)</f>
        <v>#N/A</v>
      </c>
      <c r="J70" s="28" t="e">
        <f aca="false">VLOOKUP(L70,ClubNames,2,FALSE())&amp;COUNTIF($L$2:$L70,L70)</f>
        <v>#N/A</v>
      </c>
      <c r="L70" s="30"/>
      <c r="M70" s="47"/>
      <c r="O70" s="9" t="n">
        <v>69</v>
      </c>
      <c r="P70" s="14" t="e">
        <f aca="false">VLOOKUP(I70,J:M,4,FALSE())&amp;IF(RIGHT(D70,1)="V"," (V)",IF(RIGHT(D70,1)="J"," (J)",""))</f>
        <v>#N/A</v>
      </c>
      <c r="Q70" s="14" t="e">
        <f aca="false">VLOOKUP(H70,ClubNames,2,FALSE())</f>
        <v>#N/A</v>
      </c>
      <c r="R70" s="15" t="n">
        <f aca="false">TIME(A70,B70,C70)</f>
        <v>0</v>
      </c>
    </row>
    <row r="71" customFormat="false" ht="15.75" hidden="false" customHeight="false" outlineLevel="0" collapsed="false">
      <c r="A71" s="16"/>
      <c r="B71" s="23"/>
      <c r="C71" s="24"/>
      <c r="D71" s="25"/>
      <c r="E71" s="45"/>
      <c r="F71" s="52"/>
      <c r="G71" s="28"/>
      <c r="H71" s="29" t="n">
        <f aca="false">IF(OR(RIGHT(D71,1)="V",RIGHT(D71,1)="J"),VALUE(LEFT(D71,LEN(D71)-1)),D71)</f>
        <v>0</v>
      </c>
      <c r="I71" s="28" t="e">
        <f aca="false">Q71&amp;COUNTIF($H$2:$H71,H71)</f>
        <v>#N/A</v>
      </c>
      <c r="J71" s="28" t="e">
        <f aca="false">VLOOKUP(L71,ClubNames,2,FALSE())&amp;COUNTIF($L$2:$L71,L71)</f>
        <v>#N/A</v>
      </c>
      <c r="L71" s="30"/>
      <c r="M71" s="47"/>
      <c r="O71" s="9" t="n">
        <v>70</v>
      </c>
      <c r="P71" s="14" t="e">
        <f aca="false">VLOOKUP(I71,J:M,4,FALSE())&amp;IF(RIGHT(D71,1)="V"," (V)",IF(RIGHT(D71,1)="J"," (J)",""))</f>
        <v>#N/A</v>
      </c>
      <c r="Q71" s="14" t="e">
        <f aca="false">VLOOKUP(H71,ClubNames,2,FALSE())</f>
        <v>#N/A</v>
      </c>
      <c r="R71" s="15" t="n">
        <f aca="false">TIME(A71,B71,C71)</f>
        <v>0</v>
      </c>
    </row>
    <row r="72" customFormat="false" ht="15.75" hidden="false" customHeight="false" outlineLevel="0" collapsed="false">
      <c r="A72" s="16"/>
      <c r="B72" s="23"/>
      <c r="C72" s="24"/>
      <c r="D72" s="25"/>
      <c r="E72" s="45"/>
      <c r="F72" s="52"/>
      <c r="G72" s="28"/>
      <c r="H72" s="29" t="n">
        <f aca="false">IF(OR(RIGHT(D72,1)="V",RIGHT(D72,1)="J"),VALUE(LEFT(D72,LEN(D72)-1)),D72)</f>
        <v>0</v>
      </c>
      <c r="I72" s="28" t="e">
        <f aca="false">Q72&amp;COUNTIF($H$2:$H72,H72)</f>
        <v>#N/A</v>
      </c>
      <c r="J72" s="28" t="e">
        <f aca="false">VLOOKUP(L72,ClubNames,2,FALSE())&amp;COUNTIF($L$2:$L72,L72)</f>
        <v>#N/A</v>
      </c>
      <c r="L72" s="30"/>
      <c r="M72" s="49"/>
      <c r="O72" s="9" t="n">
        <v>71</v>
      </c>
      <c r="P72" s="14" t="e">
        <f aca="false">VLOOKUP(I72,J:M,4,FALSE())&amp;IF(RIGHT(D72,1)="V"," (V)",IF(RIGHT(D72,1)="J"," (J)",""))</f>
        <v>#N/A</v>
      </c>
      <c r="Q72" s="14" t="e">
        <f aca="false">VLOOKUP(H72,ClubNames,2,FALSE())</f>
        <v>#N/A</v>
      </c>
      <c r="R72" s="15" t="n">
        <f aca="false">TIME(A72,B72,C72)</f>
        <v>0</v>
      </c>
    </row>
    <row r="73" customFormat="false" ht="15.75" hidden="false" customHeight="false" outlineLevel="0" collapsed="false">
      <c r="A73" s="16"/>
      <c r="B73" s="23"/>
      <c r="C73" s="24"/>
      <c r="D73" s="25"/>
      <c r="E73" s="45"/>
      <c r="F73" s="52"/>
      <c r="G73" s="28"/>
      <c r="H73" s="29" t="n">
        <f aca="false">IF(OR(RIGHT(D73,1)="V",RIGHT(D73,1)="J"),VALUE(LEFT(D73,LEN(D73)-1)),D73)</f>
        <v>0</v>
      </c>
      <c r="I73" s="28" t="e">
        <f aca="false">Q73&amp;COUNTIF($H$2:$H73,H73)</f>
        <v>#N/A</v>
      </c>
      <c r="J73" s="28" t="e">
        <f aca="false">VLOOKUP(L73,ClubNames,2,FALSE())&amp;COUNTIF($L$2:$L73,L73)</f>
        <v>#N/A</v>
      </c>
      <c r="L73" s="30"/>
      <c r="M73" s="49"/>
      <c r="O73" s="9" t="n">
        <v>72</v>
      </c>
      <c r="P73" s="14" t="e">
        <f aca="false">VLOOKUP(I73,J:M,4,FALSE())&amp;IF(RIGHT(D73,1)="V"," (V)",IF(RIGHT(D73,1)="J"," (J)",""))</f>
        <v>#N/A</v>
      </c>
      <c r="Q73" s="14" t="e">
        <f aca="false">VLOOKUP(H73,ClubNames,2,FALSE())</f>
        <v>#N/A</v>
      </c>
      <c r="R73" s="15" t="n">
        <f aca="false">TIME(A73,B73,C73)</f>
        <v>0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52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VLOOKUP(I74,J:M,4,FALSE())&amp;IF(RIGHT(D74,1)="V"," (V)",IF(RIGHT(D74,1)="J","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54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VLOOKUP(I75,J:M,4,FALSE())&amp;IF(RIGHT(D75,1)="V"," (V)",IF(RIGHT(D75,1)="J","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54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VLOOKUP(I76,J:M,4,FALSE())&amp;IF(RIGHT(D76,1)="V"," (V)",IF(RIGHT(D76,1)="J","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56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VLOOKUP(I77,J:M,4,FALSE())&amp;IF(RIGHT(D77,1)="V"," (V)",IF(RIGHT(D77,1)="J","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56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VLOOKUP(I78,J:M,4,FALSE())&amp;IF(RIGHT(D78,1)="V"," (V)",IF(RIGHT(D78,1)="J","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56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VLOOKUP(I79,J:M,4,FALSE())&amp;IF(RIGHT(D79,1)="V"," (V)",IF(RIGHT(D79,1)="J","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56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VLOOKUP(I80,J:M,4,FALSE())&amp;IF(RIGHT(D80,1)="V"," (V)",IF(RIGHT(D80,1)="J","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56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VLOOKUP(I81,J:M,4,FALSE())&amp;IF(RIGHT(D81,1)="V"," (V)",IF(RIGHT(D81,1)="J","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56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VLOOKUP(I82,J:M,4,FALSE())&amp;IF(RIGHT(D82,1)="V"," (V)",IF(RIGHT(D82,1)="J","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56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VLOOKUP(I83,J:M,4,FALSE())&amp;IF(RIGHT(D83,1)="V"," (V)",IF(RIGHT(D83,1)="J","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56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VLOOKUP(I84,J:M,4,FALSE())&amp;IF(RIGHT(D84,1)="V"," (V)",IF(RIGHT(D84,1)="J","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56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VLOOKUP(I85,J:M,4,FALSE())&amp;IF(RIGHT(D85,1)="V"," (V)",IF(RIGHT(D85,1)="J","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56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VLOOKUP(I86,J:M,4,FALSE())&amp;IF(RIGHT(D86,1)="V"," (V)",IF(RIGHT(D86,1)="J","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56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VLOOKUP(I87,J:M,4,FALSE())&amp;IF(RIGHT(D87,1)="V"," (V)",IF(RIGHT(D87,1)="J","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56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VLOOKUP(I88,J:M,4,FALSE())&amp;IF(RIGHT(D88,1)="V"," (V)",IF(RIGHT(D88,1)="J","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56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VLOOKUP(I89,J:M,4,FALSE())&amp;IF(RIGHT(D89,1)="V"," (V)",IF(RIGHT(D89,1)="J","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VLOOKUP(I90,J:M,4,FALSE())&amp;IF(RIGHT(D90,1)="V"," (V)",IF(RIGHT(D90,1)="J","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VLOOKUP(I91,J:M,4,FALSE())&amp;IF(RIGHT(D91,1)="V"," (V)",IF(RIGHT(D91,1)="J","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VLOOKUP(I92,J:M,4,FALSE())&amp;IF(RIGHT(D92,1)="V"," (V)",IF(RIGHT(D92,1)="J","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VLOOKUP(I93,J:M,4,FALSE())&amp;IF(RIGHT(D93,1)="V"," (V)",IF(RIGHT(D93,1)="J","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VLOOKUP(I94,J:M,4,FALSE())&amp;IF(RIGHT(D94,1)="V"," (V)",IF(RIGHT(D94,1)="J","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VLOOKUP(I95,J:M,4,FALSE())&amp;IF(RIGHT(D95,1)="V"," (V)",IF(RIGHT(D95,1)="J","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VLOOKUP(I96,J:M,4,FALSE())&amp;IF(RIGHT(D96,1)="V"," (V)",IF(RIGHT(D96,1)="J","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VLOOKUP(I97,J:M,4,FALSE())&amp;IF(RIGHT(D97,1)="V"," (V)",IF(RIGHT(D97,1)="J","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VLOOKUP(I98,J:M,4,FALSE())&amp;IF(RIGHT(D98,1)="V"," (V)",IF(RIGHT(D98,1)="J","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VLOOKUP(I99,J:M,4,FALSE())&amp;IF(RIGHT(D99,1)="V"," (V)",IF(RIGHT(D99,1)="J","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VLOOKUP(I100,J:M,4,FALSE())&amp;IF(RIGHT(D100,1)="V"," (V)",IF(RIGHT(D100,1)="J","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VLOOKUP(I101,J:M,4,FALSE())&amp;IF(RIGHT(D101,1)="V"," (V)",IF(RIGHT(D101,1)="J","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VLOOKUP(I102,J:M,4,FALSE())&amp;IF(RIGHT(D102,1)="V"," (V)",IF(RIGHT(D102,1)="J","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VLOOKUP(I103,J:M,4,FALSE())&amp;IF(RIGHT(D103,1)="V"," (V)",IF(RIGHT(D103,1)="J","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VLOOKUP(I104,J:M,4,FALSE())&amp;IF(RIGHT(D104,1)="V"," (V)",IF(RIGHT(D104,1)="J","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VLOOKUP(I105,J:M,4,FALSE())&amp;IF(RIGHT(D105,1)="V"," (V)",IF(RIGHT(D105,1)="J","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VLOOKUP(I106,J:M,4,FALSE())&amp;IF(RIGHT(D106,1)="V"," (V)",IF(RIGHT(D106,1)="J","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VLOOKUP(I107,J:M,4,FALSE())&amp;IF(RIGHT(D107,1)="V"," (V)",IF(RIGHT(D107,1)="J","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VLOOKUP(I108,J:M,4,FALSE())&amp;IF(RIGHT(D108,1)="V"," (V)",IF(RIGHT(D108,1)="J","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VLOOKUP(I109,J:M,4,FALSE())&amp;IF(RIGHT(D109,1)="V"," (V)",IF(RIGHT(D109,1)="J","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VLOOKUP(I110,J:M,4,FALSE())&amp;IF(RIGHT(D110,1)="V"," (V)",IF(RIGHT(D110,1)="J","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VLOOKUP(I111,J:M,4,FALSE())&amp;IF(RIGHT(D111,1)="V"," (V)",IF(RIGHT(D111,1)="J","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VLOOKUP(I112,J:M,4,FALSE())&amp;IF(RIGHT(D112,1)="V"," (V)",IF(RIGHT(D112,1)="J","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VLOOKUP(I113,J:M,4,FALSE())&amp;IF(RIGHT(D113,1)="V"," (V)",IF(RIGHT(D113,1)="J","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VLOOKUP(I114,J:M,4,FALSE())&amp;IF(RIGHT(D114,1)="V"," (V)",IF(RIGHT(D114,1)="J","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VLOOKUP(I115,J:M,4,FALSE())&amp;IF(RIGHT(D115,1)="V"," (V)",IF(RIGHT(D115,1)="J","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VLOOKUP(I116,J:M,4,FALSE())&amp;IF(RIGHT(D116,1)="V"," (V)",IF(RIGHT(D116,1)="J","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VLOOKUP(I117,J:M,4,FALSE())&amp;IF(RIGHT(D117,1)="V"," (V)",IF(RIGHT(D117,1)="J","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VLOOKUP(I118,J:M,4,FALSE())&amp;IF(RIGHT(D118,1)="V"," (V)",IF(RIGHT(D118,1)="J","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VLOOKUP(I119,J:M,4,FALSE())&amp;IF(RIGHT(D119,1)="V"," (V)",IF(RIGHT(D119,1)="J","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VLOOKUP(I120,J:M,4,FALSE())&amp;IF(RIGHT(D120,1)="V"," (V)",IF(RIGHT(D120,1)="J","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VLOOKUP(I121,J:M,4,FALSE())&amp;IF(RIGHT(D121,1)="V"," (V)",IF(RIGHT(D121,1)="J","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VLOOKUP(I122,J:M,4,FALSE())&amp;IF(RIGHT(D122,1)="V"," (V)",IF(RIGHT(D122,1)="J","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VLOOKUP(I123,J:M,4,FALSE())&amp;IF(RIGHT(D123,1)="V"," (V)",IF(RIGHT(D123,1)="J","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VLOOKUP(I124,J:M,4,FALSE())&amp;IF(RIGHT(D124,1)="V"," (V)",IF(RIGHT(D124,1)="J","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VLOOKUP(I125,J:M,4,FALSE())&amp;IF(RIGHT(D125,1)="V"," (V)",IF(RIGHT(D125,1)="J","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VLOOKUP(I126,J:M,4,FALSE())&amp;IF(RIGHT(D126,1)="V"," (V)",IF(RIGHT(D126,1)="J","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VLOOKUP(I127,J:M,4,FALSE())&amp;IF(RIGHT(D127,1)="V"," (V)",IF(RIGHT(D127,1)="J","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VLOOKUP(I128,J:M,4,FALSE())&amp;IF(RIGHT(D128,1)="V"," (V)",IF(RIGHT(D128,1)="J","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VLOOKUP(I129,J:M,4,FALSE())&amp;IF(RIGHT(D129,1)="V"," (V)",IF(RIGHT(D129,1)="J","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VLOOKUP(I130,J:M,4,FALSE())&amp;IF(RIGHT(D130,1)="V"," (V)",IF(RIGHT(D130,1)="J","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VLOOKUP(I131,J:M,4,FALSE())&amp;IF(RIGHT(D131,1)="V"," (V)",IF(RIGHT(D131,1)="J","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VLOOKUP(I132,J:M,4,FALSE())&amp;IF(RIGHT(D132,1)="V"," (V)",IF(RIGHT(D132,1)="J","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VLOOKUP(I133,J:M,4,FALSE())&amp;IF(RIGHT(D133,1)="V"," (V)",IF(RIGHT(D133,1)="J","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VLOOKUP(I134,J:M,4,FALSE())&amp;IF(RIGHT(D134,1)="V"," (V)",IF(RIGHT(D134,1)="J","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VLOOKUP(I135,J:M,4,FALSE())&amp;IF(RIGHT(D135,1)="V"," (V)",IF(RIGHT(D135,1)="J","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13" colorId="64" zoomScale="100" zoomScaleNormal="100" zoomScalePageLayoutView="100" workbookViewId="0">
      <selection pane="topLeft" activeCell="P20" activeCellId="0" sqref="P20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5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17" t="s">
        <v>58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194</v>
      </c>
      <c r="C2" s="24" t="n">
        <v>45</v>
      </c>
      <c r="D2" s="25" t="n">
        <v>24</v>
      </c>
      <c r="E2" s="26" t="n">
        <v>1</v>
      </c>
      <c r="F2" s="27" t="str">
        <f aca="false">Clubs!B3</f>
        <v>Edinburgh AC</v>
      </c>
      <c r="G2" s="28" t="n">
        <f aca="false">COUNTIF($H:$H,E2)</f>
        <v>8</v>
      </c>
      <c r="H2" s="29" t="n">
        <f aca="false">IF(OR(RIGHT(D2,1)="V",RIGHT(D2,1)="J"),VALUE(LEFT(D2,LEN(D2)-1)),D2)</f>
        <v>24</v>
      </c>
      <c r="I2" s="28" t="str">
        <f aca="false">Q2&amp;COUNTIF($H$2:$H2,H2)</f>
        <v>Strathearn Harriers1</v>
      </c>
      <c r="J2" s="28" t="str">
        <f aca="false">VLOOKUP(L2,ClubNames,2,FALSE())&amp;COUNTIF($L$2:$L2,L2)</f>
        <v>Edinburgh AC1</v>
      </c>
      <c r="L2" s="30" t="n">
        <v>1</v>
      </c>
      <c r="M2" s="32" t="s">
        <v>199</v>
      </c>
      <c r="O2" s="9" t="n">
        <v>1</v>
      </c>
      <c r="P2" s="14" t="str">
        <f aca="false">VLOOKUP(I2,J:M,4,FALSE())&amp;IF(RIGHT(D2,1)="L"," (L)",IF(RIGHT(D2,1)="J"," (J)",""))</f>
        <v>Eilidh Dallas (U17)</v>
      </c>
      <c r="Q2" s="14" t="str">
        <f aca="false">VLOOKUP(H2,ClubNames,2,FALSE())</f>
        <v>Strathearn Harriers</v>
      </c>
      <c r="R2" s="15" t="n">
        <f aca="false">TIME(A2,B2,C2)</f>
        <v>0.0116319444444444</v>
      </c>
    </row>
    <row r="3" customFormat="false" ht="15.75" hidden="false" customHeight="false" outlineLevel="0" collapsed="false">
      <c r="A3" s="16"/>
      <c r="B3" s="23" t="s">
        <v>194</v>
      </c>
      <c r="C3" s="24" t="n">
        <v>46</v>
      </c>
      <c r="D3" s="25" t="n">
        <v>6</v>
      </c>
      <c r="E3" s="26" t="n">
        <v>2</v>
      </c>
      <c r="F3" s="2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6</v>
      </c>
      <c r="I3" s="28" t="str">
        <f aca="false">Q3&amp;COUNTIF($H$2:$H3,H3)</f>
        <v>Aberdeen AAC1</v>
      </c>
      <c r="J3" s="28" t="str">
        <f aca="false">VLOOKUP(L3,ClubNames,2,FALSE())&amp;COUNTIF($L$2:$L3,L3)</f>
        <v>Edinburgh AC2</v>
      </c>
      <c r="L3" s="30" t="n">
        <v>1</v>
      </c>
      <c r="M3" s="1" t="s">
        <v>200</v>
      </c>
      <c r="O3" s="9" t="n">
        <f aca="false">1+O2</f>
        <v>2</v>
      </c>
      <c r="P3" s="14" t="str">
        <f aca="false">VLOOKUP(I3,J:M,4,FALSE())&amp;IF(RIGHT(D3,1)="L"," (L)",IF(RIGHT(D3,1)="J"," (J)",""))</f>
        <v>Rachel Fitzpatrick</v>
      </c>
      <c r="Q3" s="14" t="str">
        <f aca="false">VLOOKUP(H3,ClubNames,2,FALSE())</f>
        <v>Aberdeen AAC</v>
      </c>
      <c r="R3" s="15" t="n">
        <f aca="false">TIME(A3,B3,C3)</f>
        <v>0.0116435185185185</v>
      </c>
    </row>
    <row r="4" customFormat="false" ht="15.75" hidden="false" customHeight="false" outlineLevel="0" collapsed="false">
      <c r="A4" s="16"/>
      <c r="B4" s="23" t="s">
        <v>194</v>
      </c>
      <c r="C4" s="24" t="n">
        <v>55</v>
      </c>
      <c r="D4" s="25" t="n">
        <v>32</v>
      </c>
      <c r="E4" s="26" t="n">
        <v>3</v>
      </c>
      <c r="F4" s="27" t="str">
        <f aca="false">Clubs!B5</f>
        <v>Lothian Running Club</v>
      </c>
      <c r="G4" s="28" t="n">
        <f aca="false">COUNTIF($H:$H,E4)</f>
        <v>0</v>
      </c>
      <c r="H4" s="29" t="n">
        <f aca="false">IF(OR(RIGHT(D4,1)="V",RIGHT(D4,1)="J"),VALUE(LEFT(D4,LEN(D4)-1)),D4)</f>
        <v>32</v>
      </c>
      <c r="I4" s="28" t="str">
        <f aca="false">Q4&amp;COUNTIF($H$2:$H4,H4)</f>
        <v>Lasswade AAC1</v>
      </c>
      <c r="J4" s="28" t="str">
        <f aca="false">VLOOKUP(L4,ClubNames,2,FALSE())&amp;COUNTIF($L$2:$L4,L4)</f>
        <v>Edinburgh AC3</v>
      </c>
      <c r="L4" s="30" t="n">
        <v>1</v>
      </c>
      <c r="M4" s="32" t="s">
        <v>201</v>
      </c>
      <c r="O4" s="9" t="n">
        <f aca="false">1+O3</f>
        <v>3</v>
      </c>
      <c r="P4" s="14" t="str">
        <f aca="false">VLOOKUP(I4,J:M,4,FALSE())&amp;IF(RIGHT(D4,1)="L"," (L)",IF(RIGHT(D4,1)="J"," (J)",""))</f>
        <v>Cerys Wright (U17)</v>
      </c>
      <c r="Q4" s="14" t="str">
        <f aca="false">VLOOKUP(H4,ClubNames,2,FALSE())</f>
        <v>Lasswade AAC</v>
      </c>
      <c r="R4" s="15" t="n">
        <f aca="false">TIME(A4,B4,C4)</f>
        <v>0.0117476851851852</v>
      </c>
    </row>
    <row r="5" customFormat="false" ht="15.75" hidden="false" customHeight="false" outlineLevel="0" collapsed="false">
      <c r="A5" s="16"/>
      <c r="B5" s="23" t="s">
        <v>194</v>
      </c>
      <c r="C5" s="24" t="n">
        <v>56</v>
      </c>
      <c r="D5" s="25" t="n">
        <v>6</v>
      </c>
      <c r="E5" s="26" t="n">
        <v>4</v>
      </c>
      <c r="F5" s="27" t="str">
        <f aca="false">Clubs!B6</f>
        <v>Teviotdale Harriers</v>
      </c>
      <c r="G5" s="28" t="n">
        <f aca="false">COUNTIF($H:$H,E5)</f>
        <v>0</v>
      </c>
      <c r="H5" s="29" t="n">
        <f aca="false">IF(OR(RIGHT(D5,1)="V",RIGHT(D5,1)="J"),VALUE(LEFT(D5,LEN(D5)-1)),D5)</f>
        <v>6</v>
      </c>
      <c r="I5" s="28" t="str">
        <f aca="false">Q5&amp;COUNTIF($H$2:$H5,H5)</f>
        <v>Aberdeen AAC2</v>
      </c>
      <c r="J5" s="28" t="str">
        <f aca="false">VLOOKUP(L5,ClubNames,2,FALSE())&amp;COUNTIF($L$2:$L5,L5)</f>
        <v>Edinburgh AC4</v>
      </c>
      <c r="L5" s="30" t="n">
        <v>1</v>
      </c>
      <c r="M5" s="32" t="s">
        <v>202</v>
      </c>
      <c r="O5" s="9" t="n">
        <f aca="false">1+O4</f>
        <v>4</v>
      </c>
      <c r="P5" s="14" t="str">
        <f aca="false">VLOOKUP(I5,J:M,4,FALSE())&amp;IF(RIGHT(D5,1)="L"," (L)",IF(RIGHT(D5,1)="J"," (J)",""))</f>
        <v>Emily Taylor</v>
      </c>
      <c r="Q5" s="14" t="str">
        <f aca="false">VLOOKUP(H5,ClubNames,2,FALSE())</f>
        <v>Aberdeen AAC</v>
      </c>
      <c r="R5" s="15" t="n">
        <f aca="false">TIME(A5,B5,C5)</f>
        <v>0.0117592592592593</v>
      </c>
    </row>
    <row r="6" customFormat="false" ht="15.75" hidden="false" customHeight="false" outlineLevel="0" collapsed="false">
      <c r="A6" s="16"/>
      <c r="B6" s="23" t="s">
        <v>197</v>
      </c>
      <c r="C6" s="24" t="n">
        <v>11</v>
      </c>
      <c r="D6" s="25" t="n">
        <v>29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29</v>
      </c>
      <c r="I6" s="28" t="str">
        <f aca="false">Q6&amp;COUNTIF($H$2:$H6,H6)</f>
        <v>Team Borders1</v>
      </c>
      <c r="J6" s="28" t="str">
        <f aca="false">VLOOKUP(L6,ClubNames,2,FALSE())&amp;COUNTIF($L$2:$L6,L6)</f>
        <v>Edinburgh AC5</v>
      </c>
      <c r="L6" s="30" t="n">
        <v>1</v>
      </c>
      <c r="M6" s="32" t="s">
        <v>203</v>
      </c>
      <c r="O6" s="9" t="n">
        <f aca="false">1+O5</f>
        <v>5</v>
      </c>
      <c r="P6" s="14" t="str">
        <f aca="false">VLOOKUP(I6,J:M,4,FALSE())&amp;IF(RIGHT(D6,1)="L"," (L)",IF(RIGHT(D6,1)="J"," (J)",""))</f>
        <v>Ava Richardson (U17)</v>
      </c>
      <c r="Q6" s="14" t="str">
        <f aca="false">VLOOKUP(H6,ClubNames,2,FALSE())</f>
        <v>Team Borders</v>
      </c>
      <c r="R6" s="15" t="n">
        <f aca="false">TIME(A6,B6,C6)</f>
        <v>0.0119328703703704</v>
      </c>
    </row>
    <row r="7" customFormat="false" ht="15.75" hidden="false" customHeight="false" outlineLevel="0" collapsed="false">
      <c r="A7" s="16"/>
      <c r="B7" s="23" t="s">
        <v>197</v>
      </c>
      <c r="C7" s="24" t="n">
        <v>14</v>
      </c>
      <c r="D7" s="25" t="n">
        <v>1</v>
      </c>
      <c r="E7" s="26" t="n">
        <v>6</v>
      </c>
      <c r="F7" s="27" t="str">
        <f aca="false">Clubs!B8</f>
        <v>Aberdeen AAC</v>
      </c>
      <c r="G7" s="28" t="n">
        <f aca="false">COUNTIF($H:$H,E7)</f>
        <v>7</v>
      </c>
      <c r="H7" s="29" t="n">
        <f aca="false">IF(OR(RIGHT(D7,1)="V",RIGHT(D7,1)="J"),VALUE(LEFT(D7,LEN(D7)-1)),D7)</f>
        <v>1</v>
      </c>
      <c r="I7" s="28" t="str">
        <f aca="false">Q7&amp;COUNTIF($H$2:$H7,H7)</f>
        <v>Edinburgh AC1</v>
      </c>
      <c r="J7" s="28" t="str">
        <f aca="false">VLOOKUP(L7,ClubNames,2,FALSE())&amp;COUNTIF($L$2:$L7,L7)</f>
        <v>Edinburgh AC6</v>
      </c>
      <c r="L7" s="30" t="n">
        <v>1</v>
      </c>
      <c r="M7" s="32" t="s">
        <v>204</v>
      </c>
      <c r="O7" s="9" t="n">
        <f aca="false">1+O6</f>
        <v>6</v>
      </c>
      <c r="P7" s="14" t="str">
        <f aca="false">VLOOKUP(I7,J:M,4,FALSE())&amp;IF(RIGHT(D7,1)="L"," (L)",IF(RIGHT(D7,1)="J"," (J)",""))</f>
        <v>Emi Daunt</v>
      </c>
      <c r="Q7" s="14" t="str">
        <f aca="false">VLOOKUP(H7,ClubNames,2,FALSE())</f>
        <v>Edinburgh AC</v>
      </c>
      <c r="R7" s="15" t="n">
        <f aca="false">TIME(A7,B7,C7)</f>
        <v>0.0119675925925926</v>
      </c>
    </row>
    <row r="8" customFormat="false" ht="15.75" hidden="false" customHeight="false" outlineLevel="0" collapsed="false">
      <c r="A8" s="16"/>
      <c r="B8" s="23" t="s">
        <v>197</v>
      </c>
      <c r="C8" s="24" t="n">
        <v>31</v>
      </c>
      <c r="D8" s="25" t="n">
        <v>32</v>
      </c>
      <c r="E8" s="26" t="n">
        <v>7</v>
      </c>
      <c r="F8" s="27" t="str">
        <f aca="false">Clubs!B9</f>
        <v>Pitreavie AAC</v>
      </c>
      <c r="G8" s="28" t="n">
        <f aca="false">COUNTIF($H:$H,E8)</f>
        <v>3</v>
      </c>
      <c r="H8" s="29" t="n">
        <f aca="false">IF(OR(RIGHT(D8,1)="V",RIGHT(D8,1)="J"),VALUE(LEFT(D8,LEN(D8)-1)),D8)</f>
        <v>32</v>
      </c>
      <c r="I8" s="28" t="str">
        <f aca="false">Q8&amp;COUNTIF($H$2:$H8,H8)</f>
        <v>Lasswade AAC2</v>
      </c>
      <c r="J8" s="28" t="str">
        <f aca="false">VLOOKUP(L8,ClubNames,2,FALSE())&amp;COUNTIF($L$2:$L8,L8)</f>
        <v>Edinburgh AC7</v>
      </c>
      <c r="L8" s="30" t="n">
        <v>1</v>
      </c>
      <c r="M8" s="32" t="s">
        <v>205</v>
      </c>
      <c r="O8" s="9" t="n">
        <f aca="false">1+O7</f>
        <v>7</v>
      </c>
      <c r="P8" s="14" t="str">
        <f aca="false">VLOOKUP(I8,J:M,4,FALSE())&amp;IF(RIGHT(D8,1)="L"," (L)",IF(RIGHT(D8,1)="J"," (J)",""))</f>
        <v>Isla Madhra </v>
      </c>
      <c r="Q8" s="14" t="str">
        <f aca="false">VLOOKUP(H8,ClubNames,2,FALSE())</f>
        <v>Lasswade AAC</v>
      </c>
      <c r="R8" s="15" t="n">
        <f aca="false">TIME(A8,B8,C8)</f>
        <v>0.0121643518518519</v>
      </c>
    </row>
    <row r="9" customFormat="false" ht="15.75" hidden="false" customHeight="false" outlineLevel="0" collapsed="false">
      <c r="A9" s="16"/>
      <c r="B9" s="23" t="s">
        <v>197</v>
      </c>
      <c r="C9" s="24" t="n">
        <v>34</v>
      </c>
      <c r="D9" s="25" t="n">
        <v>6</v>
      </c>
      <c r="E9" s="26" t="n">
        <v>8</v>
      </c>
      <c r="F9" s="27" t="str">
        <f aca="false">Clubs!B10</f>
        <v>Fife AC</v>
      </c>
      <c r="G9" s="28" t="n">
        <f aca="false">COUNTIF($H:$H,E9)</f>
        <v>1</v>
      </c>
      <c r="H9" s="29" t="n">
        <f aca="false">IF(OR(RIGHT(D9,1)="V",RIGHT(D9,1)="J"),VALUE(LEFT(D9,LEN(D9)-1)),D9)</f>
        <v>6</v>
      </c>
      <c r="I9" s="28" t="str">
        <f aca="false">Q9&amp;COUNTIF($H$2:$H9,H9)</f>
        <v>Aberdeen AAC3</v>
      </c>
      <c r="J9" s="28" t="str">
        <f aca="false">VLOOKUP(L9,ClubNames,2,FALSE())&amp;COUNTIF($L$2:$L9,L9)</f>
        <v>Edinburgh AC8</v>
      </c>
      <c r="L9" s="30" t="n">
        <v>1</v>
      </c>
      <c r="M9" s="58" t="s">
        <v>206</v>
      </c>
      <c r="O9" s="9" t="n">
        <f aca="false">1+O8</f>
        <v>8</v>
      </c>
      <c r="P9" s="14" t="str">
        <f aca="false">VLOOKUP(I9,J:M,4,FALSE())&amp;IF(RIGHT(D9,1)="L"," (L)",IF(RIGHT(D9,1)="J"," (J)",""))</f>
        <v>Grace Ramsay</v>
      </c>
      <c r="Q9" s="14" t="str">
        <f aca="false">VLOOKUP(H9,ClubNames,2,FALSE())</f>
        <v>Aberdeen AAC</v>
      </c>
      <c r="R9" s="15" t="n">
        <f aca="false">TIME(A9,B9,C9)</f>
        <v>0.0121990740740741</v>
      </c>
    </row>
    <row r="10" customFormat="false" ht="15.75" hidden="false" customHeight="false" outlineLevel="0" collapsed="false">
      <c r="A10" s="16"/>
      <c r="B10" s="23" t="s">
        <v>197</v>
      </c>
      <c r="C10" s="24" t="n">
        <v>42</v>
      </c>
      <c r="D10" s="25" t="n">
        <v>20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20</v>
      </c>
      <c r="I10" s="28" t="str">
        <f aca="false">Q10&amp;COUNTIF($H$2:$H10,H10)</f>
        <v>Harmeny AAC1</v>
      </c>
      <c r="J10" s="28" t="str">
        <f aca="false">VLOOKUP(L10,ClubNames,2,FALSE())&amp;COUNTIF($L$2:$L10,L10)</f>
        <v>Aberdeen AAC1</v>
      </c>
      <c r="L10" s="30" t="n">
        <v>6</v>
      </c>
      <c r="M10" s="32" t="s">
        <v>207</v>
      </c>
      <c r="O10" s="9" t="n">
        <f aca="false">1+O9</f>
        <v>9</v>
      </c>
      <c r="P10" s="14" t="str">
        <f aca="false">VLOOKUP(I10,J:M,4,FALSE())&amp;IF(RIGHT(D10,1)="L"," (L)",IF(RIGHT(D10,1)="J"," (J)",""))</f>
        <v>Kate Riches</v>
      </c>
      <c r="Q10" s="14" t="str">
        <f aca="false">VLOOKUP(H10,ClubNames,2,FALSE())</f>
        <v>Harmeny AAC</v>
      </c>
      <c r="R10" s="15" t="n">
        <f aca="false">TIME(A10,B10,C10)</f>
        <v>0.0122916666666667</v>
      </c>
    </row>
    <row r="11" customFormat="false" ht="15.75" hidden="false" customHeight="false" outlineLevel="0" collapsed="false">
      <c r="A11" s="16"/>
      <c r="B11" s="23" t="s">
        <v>197</v>
      </c>
      <c r="C11" s="24" t="n">
        <v>42</v>
      </c>
      <c r="D11" s="25" t="n">
        <v>16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16</v>
      </c>
      <c r="I11" s="28" t="str">
        <f aca="false">Q11&amp;COUNTIF($H$2:$H11,H11)</f>
        <v>Dundee Hawkhill Harriers1</v>
      </c>
      <c r="J11" s="28" t="str">
        <f aca="false">VLOOKUP(L11,ClubNames,2,FALSE())&amp;COUNTIF($L$2:$L11,L11)</f>
        <v>Aberdeen AAC2</v>
      </c>
      <c r="L11" s="30" t="n">
        <v>6</v>
      </c>
      <c r="M11" s="32" t="s">
        <v>208</v>
      </c>
      <c r="O11" s="9" t="n">
        <f aca="false">1+O10</f>
        <v>10</v>
      </c>
      <c r="P11" s="14" t="str">
        <f aca="false">VLOOKUP(I11,J:M,4,FALSE())&amp;IF(RIGHT(D11,1)="L"," (L)",IF(RIGHT(D11,1)="J"," (J)",""))</f>
        <v>Evie Hodgson</v>
      </c>
      <c r="Q11" s="14" t="str">
        <f aca="false">VLOOKUP(H11,ClubNames,2,FALSE())</f>
        <v>Dundee Hawkhill Harriers</v>
      </c>
      <c r="R11" s="15" t="n">
        <f aca="false">TIME(A11,B11,C11)</f>
        <v>0.0122916666666667</v>
      </c>
    </row>
    <row r="12" customFormat="false" ht="15.75" hidden="false" customHeight="false" outlineLevel="0" collapsed="false">
      <c r="A12" s="16"/>
      <c r="B12" s="23" t="s">
        <v>197</v>
      </c>
      <c r="C12" s="24" t="n">
        <v>48</v>
      </c>
      <c r="D12" s="25" t="n">
        <v>29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4</v>
      </c>
      <c r="H12" s="29" t="n">
        <f aca="false">IF(OR(RIGHT(D12,1)="V",RIGHT(D12,1)="J"),VALUE(LEFT(D12,LEN(D12)-1)),D12)</f>
        <v>29</v>
      </c>
      <c r="I12" s="28" t="str">
        <f aca="false">Q12&amp;COUNTIF($H$2:$H12,H12)</f>
        <v>Team Borders2</v>
      </c>
      <c r="J12" s="28" t="str">
        <f aca="false">VLOOKUP(L12,ClubNames,2,FALSE())&amp;COUNTIF($L$2:$L12,L12)</f>
        <v>Aberdeen AAC3</v>
      </c>
      <c r="L12" s="30" t="n">
        <v>6</v>
      </c>
      <c r="M12" s="32" t="s">
        <v>209</v>
      </c>
      <c r="O12" s="9" t="n">
        <f aca="false">1+O11</f>
        <v>11</v>
      </c>
      <c r="P12" s="14" t="str">
        <f aca="false">VLOOKUP(I12,J:M,4,FALSE())&amp;IF(RIGHT(D12,1)="L"," (L)",IF(RIGHT(D12,1)="J"," (J)",""))</f>
        <v>Isabella Moran (U17)</v>
      </c>
      <c r="Q12" s="14" t="str">
        <f aca="false">VLOOKUP(H12,ClubNames,2,FALSE())</f>
        <v>Team Borders</v>
      </c>
      <c r="R12" s="15" t="n">
        <f aca="false">TIME(A12,B12,C12)</f>
        <v>0.0123611111111111</v>
      </c>
    </row>
    <row r="13" customFormat="false" ht="15.75" hidden="false" customHeight="false" outlineLevel="0" collapsed="false">
      <c r="A13" s="16"/>
      <c r="B13" s="23" t="s">
        <v>197</v>
      </c>
      <c r="C13" s="24" t="n">
        <v>50</v>
      </c>
      <c r="D13" s="25" t="n">
        <v>20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20</v>
      </c>
      <c r="I13" s="28" t="str">
        <f aca="false">Q13&amp;COUNTIF($H$2:$H13,H13)</f>
        <v>Harmeny AAC2</v>
      </c>
      <c r="J13" s="28" t="str">
        <f aca="false">VLOOKUP(L13,ClubNames,2,FALSE())&amp;COUNTIF($L$2:$L13,L13)</f>
        <v>Aberdeen AAC4</v>
      </c>
      <c r="L13" s="30" t="n">
        <v>6</v>
      </c>
      <c r="M13" s="32" t="s">
        <v>210</v>
      </c>
      <c r="O13" s="9" t="n">
        <f aca="false">1+O12</f>
        <v>12</v>
      </c>
      <c r="P13" s="14" t="str">
        <f aca="false">VLOOKUP(I13,J:M,4,FALSE())&amp;IF(RIGHT(D13,1)="L"," (L)",IF(RIGHT(D13,1)="J"," (J)",""))</f>
        <v>Amber Cunningham (U17)</v>
      </c>
      <c r="Q13" s="14" t="str">
        <f aca="false">VLOOKUP(H13,ClubNames,2,FALSE())</f>
        <v>Harmeny AAC</v>
      </c>
      <c r="R13" s="15" t="n">
        <f aca="false">TIME(A13,B13,C13)</f>
        <v>0.0123842592592593</v>
      </c>
    </row>
    <row r="14" customFormat="false" ht="15.75" hidden="false" customHeight="false" outlineLevel="0" collapsed="false">
      <c r="A14" s="16"/>
      <c r="B14" s="23" t="s">
        <v>197</v>
      </c>
      <c r="C14" s="24" t="n">
        <v>50</v>
      </c>
      <c r="D14" s="25" t="n">
        <v>20</v>
      </c>
      <c r="E14" s="26" t="n">
        <v>13</v>
      </c>
      <c r="F14" s="2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20</v>
      </c>
      <c r="I14" s="28" t="str">
        <f aca="false">Q14&amp;COUNTIF($H$2:$H14,H14)</f>
        <v>Harmeny AAC3</v>
      </c>
      <c r="J14" s="28" t="str">
        <f aca="false">VLOOKUP(L14,ClubNames,2,FALSE())&amp;COUNTIF($L$2:$L14,L14)</f>
        <v>Aberdeen AAC5</v>
      </c>
      <c r="L14" s="30" t="n">
        <v>6</v>
      </c>
      <c r="M14" s="32" t="s">
        <v>211</v>
      </c>
      <c r="O14" s="9" t="n">
        <f aca="false">1+O13</f>
        <v>13</v>
      </c>
      <c r="P14" s="14" t="str">
        <f aca="false">VLOOKUP(I14,J:M,4,FALSE())&amp;IF(RIGHT(D14,1)="L"," (L)",IF(RIGHT(D14,1)="J"," (J)",""))</f>
        <v>Leah Buchan (U17)</v>
      </c>
      <c r="Q14" s="14" t="str">
        <f aca="false">VLOOKUP(H14,ClubNames,2,FALSE())</f>
        <v>Harmeny AAC</v>
      </c>
      <c r="R14" s="15" t="n">
        <f aca="false">TIME(A14,B14,C14)</f>
        <v>0.0123842592592593</v>
      </c>
    </row>
    <row r="15" customFormat="false" ht="15.75" hidden="false" customHeight="false" outlineLevel="0" collapsed="false">
      <c r="A15" s="16"/>
      <c r="B15" s="23" t="s">
        <v>197</v>
      </c>
      <c r="C15" s="24" t="n">
        <v>50</v>
      </c>
      <c r="D15" s="25" t="n">
        <v>16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16</v>
      </c>
      <c r="I15" s="28" t="str">
        <f aca="false">Q15&amp;COUNTIF($H$2:$H15,H15)</f>
        <v>Dundee Hawkhill Harriers2</v>
      </c>
      <c r="J15" s="28" t="str">
        <f aca="false">VLOOKUP(L15,ClubNames,2,FALSE())&amp;COUNTIF($L$2:$L15,L15)</f>
        <v>Aberdeen AAC6</v>
      </c>
      <c r="L15" s="30" t="n">
        <v>6</v>
      </c>
      <c r="M15" s="32" t="s">
        <v>212</v>
      </c>
      <c r="O15" s="9" t="n">
        <f aca="false">1+O14</f>
        <v>14</v>
      </c>
      <c r="P15" s="14" t="str">
        <f aca="false">VLOOKUP(I15,J:M,4,FALSE())&amp;IF(RIGHT(D15,1)="L"," (L)",IF(RIGHT(D15,1)="J"," (J)",""))</f>
        <v>Breagha Hastie</v>
      </c>
      <c r="Q15" s="14" t="str">
        <f aca="false">VLOOKUP(H15,ClubNames,2,FALSE())</f>
        <v>Dundee Hawkhill Harriers</v>
      </c>
      <c r="R15" s="15" t="n">
        <f aca="false">TIME(A15,B15,C15)</f>
        <v>0.0123842592592593</v>
      </c>
    </row>
    <row r="16" customFormat="false" ht="15.75" hidden="false" customHeight="false" outlineLevel="0" collapsed="false">
      <c r="A16" s="16"/>
      <c r="B16" s="23" t="s">
        <v>197</v>
      </c>
      <c r="C16" s="24" t="n">
        <v>58</v>
      </c>
      <c r="D16" s="25" t="n">
        <v>27</v>
      </c>
      <c r="E16" s="26" t="n">
        <v>15</v>
      </c>
      <c r="F16" s="27" t="str">
        <f aca="false">Clubs!B17</f>
        <v>Livingston AC</v>
      </c>
      <c r="G16" s="28" t="n">
        <f aca="false">COUNTIF($H:$H,E16)</f>
        <v>1</v>
      </c>
      <c r="H16" s="29" t="n">
        <f aca="false">IF(OR(RIGHT(D16,1)="V",RIGHT(D16,1)="J"),VALUE(LEFT(D16,LEN(D16)-1)),D16)</f>
        <v>27</v>
      </c>
      <c r="I16" s="28" t="str">
        <f aca="false">Q16&amp;COUNTIF($H$2:$H16,H16)</f>
        <v>Linlithgow AC1</v>
      </c>
      <c r="J16" s="28" t="str">
        <f aca="false">VLOOKUP(L16,ClubNames,2,FALSE())&amp;COUNTIF($L$2:$L16,L16)</f>
        <v>Aberdeen AAC7</v>
      </c>
      <c r="L16" s="30" t="n">
        <v>6</v>
      </c>
      <c r="M16" s="32" t="s">
        <v>213</v>
      </c>
      <c r="O16" s="9" t="n">
        <f aca="false">1+O15</f>
        <v>15</v>
      </c>
      <c r="P16" s="14" t="str">
        <f aca="false">VLOOKUP(I16,J:M,4,FALSE())&amp;IF(RIGHT(D16,1)="L"," (L)",IF(RIGHT(D16,1)="J"," (J)",""))</f>
        <v>Simran Nagda</v>
      </c>
      <c r="Q16" s="14" t="str">
        <f aca="false">VLOOKUP(H16,ClubNames,2,FALSE())</f>
        <v>Linlithgow AC</v>
      </c>
      <c r="R16" s="15" t="n">
        <f aca="false">TIME(A16,B16,C16)</f>
        <v>0.0124768518518519</v>
      </c>
    </row>
    <row r="17" customFormat="false" ht="15.75" hidden="false" customHeight="false" outlineLevel="0" collapsed="false">
      <c r="A17" s="16"/>
      <c r="B17" s="23" t="s">
        <v>197</v>
      </c>
      <c r="C17" s="24" t="n">
        <v>59</v>
      </c>
      <c r="D17" s="25" t="n">
        <v>29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4</v>
      </c>
      <c r="H17" s="29" t="n">
        <f aca="false">IF(OR(RIGHT(D17,1)="V",RIGHT(D17,1)="J"),VALUE(LEFT(D17,LEN(D17)-1)),D17)</f>
        <v>29</v>
      </c>
      <c r="I17" s="28" t="str">
        <f aca="false">Q17&amp;COUNTIF($H$2:$H17,H17)</f>
        <v>Team Borders3</v>
      </c>
      <c r="J17" s="28" t="str">
        <f aca="false">VLOOKUP(L17,ClubNames,2,FALSE())&amp;COUNTIF($L$2:$L17,L17)</f>
        <v>Pitreavie AAC1</v>
      </c>
      <c r="L17" s="30" t="n">
        <v>7</v>
      </c>
      <c r="M17" s="32" t="s">
        <v>214</v>
      </c>
      <c r="O17" s="9" t="n">
        <f aca="false">1+O16</f>
        <v>16</v>
      </c>
      <c r="P17" s="14" t="str">
        <f aca="false">VLOOKUP(I17,J:M,4,FALSE())&amp;IF(RIGHT(D17,1)="L"," (L)",IF(RIGHT(D17,1)="J"," (J)",""))</f>
        <v>Kirsty Rankine (U17)</v>
      </c>
      <c r="Q17" s="14" t="str">
        <f aca="false">VLOOKUP(H17,ClubNames,2,FALSE())</f>
        <v>Team Borders</v>
      </c>
      <c r="R17" s="15" t="n">
        <f aca="false">TIME(A17,B17,C17)</f>
        <v>0.0124884259259259</v>
      </c>
    </row>
    <row r="18" customFormat="false" ht="15.75" hidden="false" customHeight="false" outlineLevel="0" collapsed="false">
      <c r="A18" s="16"/>
      <c r="B18" s="23" t="s">
        <v>197</v>
      </c>
      <c r="C18" s="24" t="n">
        <v>59</v>
      </c>
      <c r="D18" s="25" t="n">
        <v>39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0</v>
      </c>
      <c r="H18" s="29" t="n">
        <f aca="false">IF(OR(RIGHT(D18,1)="V",RIGHT(D18,1)="J"),VALUE(LEFT(D18,LEN(D18)-1)),D18)</f>
        <v>39</v>
      </c>
      <c r="I18" s="28" t="str">
        <f aca="false">Q18&amp;COUNTIF($H$2:$H18,H18)</f>
        <v>Dunfermline Track &amp; Field AC1</v>
      </c>
      <c r="J18" s="28" t="str">
        <f aca="false">VLOOKUP(L18,ClubNames,2,FALSE())&amp;COUNTIF($L$2:$L18,L18)</f>
        <v>Pitreavie AAC2</v>
      </c>
      <c r="L18" s="30" t="n">
        <v>7</v>
      </c>
      <c r="M18" s="32" t="s">
        <v>215</v>
      </c>
      <c r="O18" s="9" t="n">
        <f aca="false">1+O17</f>
        <v>17</v>
      </c>
      <c r="P18" s="14" t="str">
        <f aca="false">VLOOKUP(I18,J:M,4,FALSE())&amp;IF(RIGHT(D18,1)="L"," (L)",IF(RIGHT(D18,1)="J"," (J)",""))</f>
        <v>Lucy Gibb (U17)</v>
      </c>
      <c r="Q18" s="14" t="str">
        <f aca="false">VLOOKUP(H18,ClubNames,2,FALSE())</f>
        <v>Dunfermline Track &amp; Field AC</v>
      </c>
      <c r="R18" s="15" t="n">
        <f aca="false">TIME(A18,B18,C18)</f>
        <v>0.0124884259259259</v>
      </c>
    </row>
    <row r="19" customFormat="false" ht="15.75" hidden="false" customHeight="false" outlineLevel="0" collapsed="false">
      <c r="A19" s="16"/>
      <c r="B19" s="23" t="s">
        <v>216</v>
      </c>
      <c r="C19" s="24" t="n">
        <v>34</v>
      </c>
      <c r="D19" s="25" t="n">
        <v>31</v>
      </c>
      <c r="E19" s="26" t="n">
        <v>18</v>
      </c>
      <c r="F19" s="27" t="str">
        <f aca="false">Clubs!B20</f>
        <v>Central AC</v>
      </c>
      <c r="G19" s="28" t="n">
        <f aca="false">COUNTIF($H:$H,E19)</f>
        <v>1</v>
      </c>
      <c r="H19" s="29" t="n">
        <f aca="false">IF(OR(RIGHT(D19,1)="V",RIGHT(D19,1)="J"),VALUE(LEFT(D19,LEN(D19)-1)),D19)</f>
        <v>31</v>
      </c>
      <c r="I19" s="28" t="str">
        <f aca="false">Q19&amp;COUNTIF($H$2:$H19,H19)</f>
        <v>Corstorphine AAC1</v>
      </c>
      <c r="J19" s="28" t="str">
        <f aca="false">VLOOKUP(L19,ClubNames,2,FALSE())&amp;COUNTIF($L$2:$L19,L19)</f>
        <v>Pitreavie AAC3</v>
      </c>
      <c r="L19" s="30" t="n">
        <v>7</v>
      </c>
      <c r="M19" s="32" t="s">
        <v>217</v>
      </c>
      <c r="O19" s="9" t="n">
        <f aca="false">1+O18</f>
        <v>18</v>
      </c>
      <c r="P19" s="14" t="str">
        <f aca="false">VLOOKUP(I19,J:M,4,FALSE())&amp;IF(RIGHT(D19,1)="L"," (L)",IF(RIGHT(D19,1)="J"," (J)",""))</f>
        <v>Callie Logan</v>
      </c>
      <c r="Q19" s="14" t="str">
        <f aca="false">VLOOKUP(H19,ClubNames,2,FALSE())</f>
        <v>Corstorphine AAC</v>
      </c>
      <c r="R19" s="15" t="n">
        <f aca="false">TIME(A19,B19,C19)</f>
        <v>0.0128935185185185</v>
      </c>
    </row>
    <row r="20" customFormat="false" ht="15.75" hidden="false" customHeight="false" outlineLevel="0" collapsed="false">
      <c r="A20" s="16"/>
      <c r="B20" s="23" t="s">
        <v>216</v>
      </c>
      <c r="C20" s="24" t="n">
        <v>40</v>
      </c>
      <c r="D20" s="25" t="n">
        <v>11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0</v>
      </c>
      <c r="H20" s="29" t="n">
        <f aca="false">IF(OR(RIGHT(D20,1)="V",RIGHT(D20,1)="J"),VALUE(LEFT(D20,LEN(D20)-1)),D20)</f>
        <v>11</v>
      </c>
      <c r="I20" s="28" t="str">
        <f aca="false">Q20&amp;COUNTIF($H$2:$H20,H20)</f>
        <v>Falkirk Victoria Harriers1</v>
      </c>
      <c r="J20" s="28" t="str">
        <f aca="false">VLOOKUP(L20,ClubNames,2,FALSE())&amp;COUNTIF($L$2:$L20,L20)</f>
        <v>Fife AC1</v>
      </c>
      <c r="L20" s="30" t="n">
        <v>8</v>
      </c>
      <c r="M20" s="32" t="s">
        <v>218</v>
      </c>
      <c r="O20" s="9" t="n">
        <f aca="false">1+O19</f>
        <v>19</v>
      </c>
      <c r="P20" s="14" t="str">
        <f aca="false">VLOOKUP(I20,J:M,4,FALSE())&amp;IF(RIGHT(D20,1)="L"," (L)",IF(RIGHT(D20,1)="J"," (J)",""))</f>
        <v>Skye Robertson</v>
      </c>
      <c r="Q20" s="14" t="str">
        <f aca="false">VLOOKUP(H20,ClubNames,2,FALSE())</f>
        <v>Falkirk Victoria Harriers</v>
      </c>
      <c r="R20" s="15" t="n">
        <f aca="false">TIME(A20,B20,C20)</f>
        <v>0.012962962962963</v>
      </c>
    </row>
    <row r="21" customFormat="false" ht="15.75" hidden="false" customHeight="false" outlineLevel="0" collapsed="false">
      <c r="A21" s="16"/>
      <c r="B21" s="23" t="s">
        <v>216</v>
      </c>
      <c r="C21" s="24" t="n">
        <v>43</v>
      </c>
      <c r="D21" s="25" t="n">
        <v>16</v>
      </c>
      <c r="E21" s="26" t="n">
        <v>20</v>
      </c>
      <c r="F21" s="27" t="str">
        <f aca="false">Clubs!B22</f>
        <v>Harmeny AAC</v>
      </c>
      <c r="G21" s="28" t="n">
        <f aca="false">COUNTIF($H:$H,E21)</f>
        <v>9</v>
      </c>
      <c r="H21" s="29" t="n">
        <f aca="false">IF(OR(RIGHT(D21,1)="V",RIGHT(D21,1)="J"),VALUE(LEFT(D21,LEN(D21)-1)),D21)</f>
        <v>16</v>
      </c>
      <c r="I21" s="28" t="str">
        <f aca="false">Q21&amp;COUNTIF($H$2:$H21,H21)</f>
        <v>Dundee Hawkhill Harriers3</v>
      </c>
      <c r="J21" s="28" t="str">
        <f aca="false">VLOOKUP(L21,ClubNames,2,FALSE())&amp;COUNTIF($L$2:$L21,L21)</f>
        <v>Falkirk Victoria Harriers1</v>
      </c>
      <c r="L21" s="30" t="n">
        <v>11</v>
      </c>
      <c r="M21" s="37" t="s">
        <v>219</v>
      </c>
      <c r="O21" s="9" t="n">
        <f aca="false">1+O20</f>
        <v>20</v>
      </c>
      <c r="P21" s="14" t="str">
        <f aca="false">VLOOKUP(I21,J:M,4,FALSE())&amp;IF(RIGHT(D21,1)="L"," (L)",IF(RIGHT(D21,1)="J"," (J)",""))</f>
        <v>Gracie Conroy</v>
      </c>
      <c r="Q21" s="14" t="str">
        <f aca="false">VLOOKUP(H21,ClubNames,2,FALSE())</f>
        <v>Dundee Hawkhill Harriers</v>
      </c>
      <c r="R21" s="15" t="n">
        <f aca="false">TIME(A21,B21,C21)</f>
        <v>0.0129976851851852</v>
      </c>
    </row>
    <row r="22" customFormat="false" ht="15.75" hidden="false" customHeight="false" outlineLevel="0" collapsed="false">
      <c r="A22" s="16"/>
      <c r="B22" s="23" t="s">
        <v>216</v>
      </c>
      <c r="C22" s="24" t="n">
        <v>49</v>
      </c>
      <c r="D22" s="25" t="n">
        <v>16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16</v>
      </c>
      <c r="I22" s="28" t="str">
        <f aca="false">Q22&amp;COUNTIF($H$2:$H22,H22)</f>
        <v>Dundee Hawkhill Harriers4</v>
      </c>
      <c r="J22" s="28" t="str">
        <f aca="false">VLOOKUP(L22,ClubNames,2,FALSE())&amp;COUNTIF($L$2:$L22,L22)</f>
        <v>Falkirk Victoria Harriers2</v>
      </c>
      <c r="L22" s="30" t="n">
        <v>11</v>
      </c>
      <c r="M22" s="37" t="s">
        <v>220</v>
      </c>
      <c r="O22" s="9" t="n">
        <f aca="false">1+O21</f>
        <v>21</v>
      </c>
      <c r="P22" s="14" t="str">
        <f aca="false">VLOOKUP(I22,J:M,4,FALSE())&amp;IF(RIGHT(D22,1)="L"," (L)",IF(RIGHT(D22,1)="J"," (J)",""))</f>
        <v>Juliette Kidd (U17)</v>
      </c>
      <c r="Q22" s="14" t="str">
        <f aca="false">VLOOKUP(H22,ClubNames,2,FALSE())</f>
        <v>Dundee Hawkhill Harriers</v>
      </c>
      <c r="R22" s="15" t="n">
        <f aca="false">TIME(A22,B22,C22)</f>
        <v>0.0130671296296296</v>
      </c>
    </row>
    <row r="23" customFormat="false" ht="15.75" hidden="false" customHeight="false" outlineLevel="0" collapsed="false">
      <c r="A23" s="16"/>
      <c r="B23" s="23" t="s">
        <v>216</v>
      </c>
      <c r="C23" s="24" t="n">
        <v>56</v>
      </c>
      <c r="D23" s="25" t="n">
        <v>1</v>
      </c>
      <c r="E23" s="26" t="n"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1</v>
      </c>
      <c r="I23" s="28" t="str">
        <f aca="false">Q23&amp;COUNTIF($H$2:$H23,H23)</f>
        <v>Edinburgh AC2</v>
      </c>
      <c r="J23" s="28" t="str">
        <f aca="false">VLOOKUP(L23,ClubNames,2,FALSE())&amp;COUNTIF($L$2:$L23,L23)</f>
        <v>Falkirk Victoria Harriers3</v>
      </c>
      <c r="L23" s="30" t="n">
        <v>11</v>
      </c>
      <c r="M23" s="37" t="s">
        <v>221</v>
      </c>
      <c r="O23" s="9" t="n">
        <f aca="false">1+O22</f>
        <v>22</v>
      </c>
      <c r="P23" s="14" t="str">
        <f aca="false">VLOOKUP(I23,J:M,4,FALSE())&amp;IF(RIGHT(D23,1)="L"," (L)",IF(RIGHT(D23,1)="J"," (J)",""))</f>
        <v>Ailish de Luca-Ruane</v>
      </c>
      <c r="Q23" s="14" t="str">
        <f aca="false">VLOOKUP(H23,ClubNames,2,FALSE())</f>
        <v>Edinburgh AC</v>
      </c>
      <c r="R23" s="15" t="n">
        <f aca="false">TIME(A23,B23,C23)</f>
        <v>0.0131481481481481</v>
      </c>
    </row>
    <row r="24" customFormat="false" ht="15.75" hidden="false" customHeight="false" outlineLevel="0" collapsed="false">
      <c r="A24" s="16"/>
      <c r="B24" s="23" t="s">
        <v>222</v>
      </c>
      <c r="C24" s="24" t="n">
        <v>1</v>
      </c>
      <c r="D24" s="25" t="n">
        <v>6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6</v>
      </c>
      <c r="I24" s="28" t="str">
        <f aca="false">Q24&amp;COUNTIF($H$2:$H24,H24)</f>
        <v>Aberdeen AAC4</v>
      </c>
      <c r="J24" s="28" t="str">
        <f aca="false">VLOOKUP(L24,ClubNames,2,FALSE())&amp;COUNTIF($L$2:$L24,L24)</f>
        <v>Falkirk Victoria Harriers4</v>
      </c>
      <c r="L24" s="30" t="n">
        <v>11</v>
      </c>
      <c r="M24" s="37" t="s">
        <v>223</v>
      </c>
      <c r="O24" s="9" t="n">
        <f aca="false">1+O23</f>
        <v>23</v>
      </c>
      <c r="P24" s="14" t="str">
        <f aca="false">VLOOKUP(I24,J:M,4,FALSE())&amp;IF(RIGHT(D24,1)="L"," (L)",IF(RIGHT(D24,1)="J"," (J)",""))</f>
        <v>Alana Robertson</v>
      </c>
      <c r="Q24" s="14" t="str">
        <f aca="false">VLOOKUP(H24,ClubNames,2,FALSE())</f>
        <v>Aberdeen AAC</v>
      </c>
      <c r="R24" s="15" t="n">
        <f aca="false">TIME(A24,B24,C24)</f>
        <v>0.0132060185185185</v>
      </c>
    </row>
    <row r="25" customFormat="false" ht="15.75" hidden="false" customHeight="false" outlineLevel="0" collapsed="false">
      <c r="A25" s="16"/>
      <c r="B25" s="23" t="s">
        <v>222</v>
      </c>
      <c r="C25" s="24" t="n">
        <v>2</v>
      </c>
      <c r="D25" s="25" t="n">
        <v>20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2</v>
      </c>
      <c r="H25" s="29" t="n">
        <f aca="false">IF(OR(RIGHT(D25,1)="V",RIGHT(D25,1)="J"),VALUE(LEFT(D25,LEN(D25)-1)),D25)</f>
        <v>20</v>
      </c>
      <c r="I25" s="28" t="str">
        <f aca="false">Q25&amp;COUNTIF($H$2:$H25,H25)</f>
        <v>Harmeny AAC4</v>
      </c>
      <c r="J25" s="28" t="str">
        <f aca="false">VLOOKUP(L25,ClubNames,2,FALSE())&amp;COUNTIF($L$2:$L25,L25)</f>
        <v>Livingston AC1</v>
      </c>
      <c r="L25" s="30" t="n">
        <v>15</v>
      </c>
      <c r="M25" s="32" t="s">
        <v>224</v>
      </c>
      <c r="O25" s="9" t="n">
        <f aca="false">1+O24</f>
        <v>24</v>
      </c>
      <c r="P25" s="14" t="str">
        <f aca="false">VLOOKUP(I25,J:M,4,FALSE())&amp;IF(RIGHT(D25,1)="L"," (L)",IF(RIGHT(D25,1)="J"," (J)",""))</f>
        <v>Aysa Kealy (U17)</v>
      </c>
      <c r="Q25" s="14" t="str">
        <f aca="false">VLOOKUP(H25,ClubNames,2,FALSE())</f>
        <v>Harmeny AAC</v>
      </c>
      <c r="R25" s="15" t="n">
        <f aca="false">TIME(A25,B25,C25)</f>
        <v>0.0132175925925926</v>
      </c>
    </row>
    <row r="26" customFormat="false" ht="15.75" hidden="false" customHeight="false" outlineLevel="0" collapsed="false">
      <c r="A26" s="16"/>
      <c r="B26" s="23" t="s">
        <v>222</v>
      </c>
      <c r="C26" s="24" t="n">
        <v>3</v>
      </c>
      <c r="D26" s="25" t="n">
        <v>1</v>
      </c>
      <c r="E26" s="26" t="n">
        <v>25</v>
      </c>
      <c r="F26" s="2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1</v>
      </c>
      <c r="I26" s="28" t="str">
        <f aca="false">Q26&amp;COUNTIF($H$2:$H26,H26)</f>
        <v>Edinburgh AC3</v>
      </c>
      <c r="J26" s="28" t="str">
        <f aca="false">VLOOKUP(L26,ClubNames,2,FALSE())&amp;COUNTIF($L$2:$L26,L26)</f>
        <v>Dundee Hawkhill Harriers1</v>
      </c>
      <c r="L26" s="30" t="n">
        <v>16</v>
      </c>
      <c r="M26" s="39" t="s">
        <v>225</v>
      </c>
      <c r="O26" s="9" t="n">
        <f aca="false">1+O25</f>
        <v>25</v>
      </c>
      <c r="P26" s="14" t="str">
        <f aca="false">VLOOKUP(I26,J:M,4,FALSE())&amp;IF(RIGHT(D26,1)="L"," (L)",IF(RIGHT(D26,1)="J"," (J)",""))</f>
        <v>Anna Molyneux</v>
      </c>
      <c r="Q26" s="14" t="str">
        <f aca="false">VLOOKUP(H26,ClubNames,2,FALSE())</f>
        <v>Edinburgh AC</v>
      </c>
      <c r="R26" s="15" t="n">
        <f aca="false">TIME(A26,B26,C26)</f>
        <v>0.0132291666666667</v>
      </c>
    </row>
    <row r="27" customFormat="false" ht="15.75" hidden="false" customHeight="false" outlineLevel="0" collapsed="false">
      <c r="A27" s="16"/>
      <c r="B27" s="23" t="s">
        <v>222</v>
      </c>
      <c r="C27" s="24" t="n">
        <v>7</v>
      </c>
      <c r="D27" s="25" t="n">
        <v>7</v>
      </c>
      <c r="E27" s="26" t="n">
        <v>26</v>
      </c>
      <c r="F27" s="27" t="str">
        <f aca="false">Clubs!B28</f>
        <v>Wee County Harriers</v>
      </c>
      <c r="G27" s="28" t="n">
        <f aca="false">COUNTIF($H:$H,E27)</f>
        <v>0</v>
      </c>
      <c r="H27" s="29" t="n">
        <f aca="false">IF(OR(RIGHT(D27,1)="V",RIGHT(D27,1)="J"),VALUE(LEFT(D27,LEN(D27)-1)),D27)</f>
        <v>7</v>
      </c>
      <c r="I27" s="28" t="str">
        <f aca="false">Q27&amp;COUNTIF($H$2:$H27,H27)</f>
        <v>Pitreavie AAC1</v>
      </c>
      <c r="J27" s="28" t="str">
        <f aca="false">VLOOKUP(L27,ClubNames,2,FALSE())&amp;COUNTIF($L$2:$L27,L27)</f>
        <v>Dundee Hawkhill Harriers2</v>
      </c>
      <c r="L27" s="30" t="n">
        <v>16</v>
      </c>
      <c r="M27" s="39" t="s">
        <v>226</v>
      </c>
      <c r="O27" s="9" t="n">
        <f aca="false">1+O26</f>
        <v>26</v>
      </c>
      <c r="P27" s="14" t="str">
        <f aca="false">VLOOKUP(I27,J:M,4,FALSE())&amp;IF(RIGHT(D27,1)="L"," (L)",IF(RIGHT(D27,1)="J"," (J)",""))</f>
        <v>Mirabelle Meade (U17)</v>
      </c>
      <c r="Q27" s="14" t="str">
        <f aca="false">VLOOKUP(H27,ClubNames,2,FALSE())</f>
        <v>Pitreavie AAC</v>
      </c>
      <c r="R27" s="15" t="n">
        <f aca="false">TIME(A27,B27,C27)</f>
        <v>0.013275462962963</v>
      </c>
    </row>
    <row r="28" customFormat="false" ht="15.75" hidden="false" customHeight="false" outlineLevel="0" collapsed="false">
      <c r="A28" s="16"/>
      <c r="B28" s="23" t="s">
        <v>222</v>
      </c>
      <c r="C28" s="24" t="n">
        <v>7</v>
      </c>
      <c r="D28" s="25" t="n">
        <v>7</v>
      </c>
      <c r="E28" s="26" t="n">
        <v>27</v>
      </c>
      <c r="F28" s="27" t="str">
        <f aca="false">Clubs!B29</f>
        <v>Linlithgow AC</v>
      </c>
      <c r="G28" s="28" t="n">
        <f aca="false">COUNTIF($H:$H,E28)</f>
        <v>3</v>
      </c>
      <c r="H28" s="29" t="n">
        <f aca="false">IF(OR(RIGHT(D28,1)="V",RIGHT(D28,1)="J"),VALUE(LEFT(D28,LEN(D28)-1)),D28)</f>
        <v>7</v>
      </c>
      <c r="I28" s="28" t="str">
        <f aca="false">Q28&amp;COUNTIF($H$2:$H28,H28)</f>
        <v>Pitreavie AAC2</v>
      </c>
      <c r="J28" s="28" t="str">
        <f aca="false">VLOOKUP(L28,ClubNames,2,FALSE())&amp;COUNTIF($L$2:$L28,L28)</f>
        <v>Dundee Hawkhill Harriers3</v>
      </c>
      <c r="L28" s="30" t="n">
        <v>16</v>
      </c>
      <c r="M28" s="39" t="s">
        <v>227</v>
      </c>
      <c r="O28" s="9" t="n">
        <f aca="false">1+O27</f>
        <v>27</v>
      </c>
      <c r="P28" s="14" t="str">
        <f aca="false">VLOOKUP(I28,J:M,4,FALSE())&amp;IF(RIGHT(D28,1)="L"," (L)",IF(RIGHT(D28,1)="J"," (J)",""))</f>
        <v>Maisey Meade (U17)</v>
      </c>
      <c r="Q28" s="14" t="str">
        <f aca="false">VLOOKUP(H28,ClubNames,2,FALSE())</f>
        <v>Pitreavie AAC</v>
      </c>
      <c r="R28" s="15" t="n">
        <f aca="false">TIME(A28,B28,C28)</f>
        <v>0.013275462962963</v>
      </c>
    </row>
    <row r="29" customFormat="false" ht="15.75" hidden="false" customHeight="false" outlineLevel="0" collapsed="false">
      <c r="A29" s="16"/>
      <c r="B29" s="23" t="s">
        <v>222</v>
      </c>
      <c r="C29" s="24" t="n">
        <v>38</v>
      </c>
      <c r="D29" s="25" t="n">
        <v>20</v>
      </c>
      <c r="E29" s="26" t="n">
        <v>28</v>
      </c>
      <c r="F29" s="2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20</v>
      </c>
      <c r="I29" s="28" t="str">
        <f aca="false">Q29&amp;COUNTIF($H$2:$H29,H29)</f>
        <v>Harmeny AAC5</v>
      </c>
      <c r="J29" s="28" t="str">
        <f aca="false">VLOOKUP(L29,ClubNames,2,FALSE())&amp;COUNTIF($L$2:$L29,L29)</f>
        <v>Dundee Hawkhill Harriers4</v>
      </c>
      <c r="L29" s="30" t="n">
        <v>16</v>
      </c>
      <c r="M29" s="39" t="s">
        <v>228</v>
      </c>
      <c r="O29" s="9" t="n">
        <f aca="false">1+O28</f>
        <v>28</v>
      </c>
      <c r="P29" s="14" t="str">
        <f aca="false">VLOOKUP(I29,J:M,4,FALSE())&amp;IF(RIGHT(D29,1)="L"," (L)",IF(RIGHT(D29,1)="J"," (J)",""))</f>
        <v>Aria Macfarlane</v>
      </c>
      <c r="Q29" s="14" t="str">
        <f aca="false">VLOOKUP(H29,ClubNames,2,FALSE())</f>
        <v>Harmeny AAC</v>
      </c>
      <c r="R29" s="15" t="n">
        <f aca="false">TIME(A29,B29,C29)</f>
        <v>0.0136342592592593</v>
      </c>
    </row>
    <row r="30" customFormat="false" ht="15.75" hidden="false" customHeight="false" outlineLevel="0" collapsed="false">
      <c r="A30" s="16"/>
      <c r="B30" s="23" t="s">
        <v>222</v>
      </c>
      <c r="C30" s="24" t="n">
        <v>39</v>
      </c>
      <c r="D30" s="25" t="n">
        <v>31</v>
      </c>
      <c r="E30" s="26" t="n">
        <v>29</v>
      </c>
      <c r="F30" s="27" t="str">
        <f aca="false">Clubs!B31</f>
        <v>Team Borders</v>
      </c>
      <c r="G30" s="28" t="n">
        <f aca="false">COUNTIF($H:$H,E30)</f>
        <v>5</v>
      </c>
      <c r="H30" s="29" t="n">
        <f aca="false">IF(OR(RIGHT(D30,1)="V",RIGHT(D30,1)="J"),VALUE(LEFT(D30,LEN(D30)-1)),D30)</f>
        <v>31</v>
      </c>
      <c r="I30" s="28" t="str">
        <f aca="false">Q30&amp;COUNTIF($H$2:$H30,H30)</f>
        <v>Corstorphine AAC2</v>
      </c>
      <c r="J30" s="28" t="str">
        <f aca="false">VLOOKUP(L30,ClubNames,2,FALSE())&amp;COUNTIF($L$2:$L30,L30)</f>
        <v>Central AC1</v>
      </c>
      <c r="L30" s="30" t="n">
        <v>18</v>
      </c>
      <c r="M30" s="32" t="s">
        <v>229</v>
      </c>
      <c r="O30" s="9" t="n">
        <f aca="false">1+O29</f>
        <v>29</v>
      </c>
      <c r="P30" s="14" t="str">
        <f aca="false">VLOOKUP(I30,J:M,4,FALSE())&amp;IF(RIGHT(D30,1)="L"," (L)",IF(RIGHT(D30,1)="J"," (J)",""))</f>
        <v>Paige Coutts</v>
      </c>
      <c r="Q30" s="14" t="str">
        <f aca="false">VLOOKUP(H30,ClubNames,2,FALSE())</f>
        <v>Corstorphine AAC</v>
      </c>
      <c r="R30" s="15" t="n">
        <f aca="false">TIME(A30,B30,C30)</f>
        <v>0.0136458333333333</v>
      </c>
    </row>
    <row r="31" customFormat="false" ht="15.75" hidden="false" customHeight="false" outlineLevel="0" collapsed="false">
      <c r="A31" s="16"/>
      <c r="B31" s="23" t="s">
        <v>222</v>
      </c>
      <c r="C31" s="24" t="n">
        <v>41</v>
      </c>
      <c r="D31" s="25" t="n">
        <v>36</v>
      </c>
      <c r="E31" s="26" t="n">
        <v>30</v>
      </c>
      <c r="F31" s="27" t="str">
        <f aca="false">Clubs!B32</f>
        <v>Perth Strathtay Harriers</v>
      </c>
      <c r="G31" s="28" t="n">
        <f aca="false">COUNTIF($H:$H,E31)</f>
        <v>1</v>
      </c>
      <c r="H31" s="29" t="n">
        <f aca="false">IF(OR(RIGHT(D31,1)="V",RIGHT(D31,1)="J"),VALUE(LEFT(D31,LEN(D31)-1)),D31)</f>
        <v>36</v>
      </c>
      <c r="I31" s="28" t="str">
        <f aca="false">Q31&amp;COUNTIF($H$2:$H31,H31)</f>
        <v>Banchory Stonehaven AC1</v>
      </c>
      <c r="J31" s="28" t="str">
        <f aca="false">VLOOKUP(L31,ClubNames,2,FALSE())&amp;COUNTIF($L$2:$L31,L31)</f>
        <v>Harmeny AAC1</v>
      </c>
      <c r="L31" s="30" t="n">
        <v>20</v>
      </c>
      <c r="M31" s="42" t="s">
        <v>230</v>
      </c>
      <c r="O31" s="9" t="n">
        <f aca="false">1+O30</f>
        <v>30</v>
      </c>
      <c r="P31" s="14" t="str">
        <f aca="false">VLOOKUP(I31,J:M,4,FALSE())&amp;IF(RIGHT(D31,1)="L"," (L)",IF(RIGHT(D31,1)="J"," (J)",""))</f>
        <v>Kathy Dornan</v>
      </c>
      <c r="Q31" s="14" t="str">
        <f aca="false">VLOOKUP(H31,ClubNames,2,FALSE())</f>
        <v>Banchory Stonehaven AC</v>
      </c>
      <c r="R31" s="15" t="n">
        <f aca="false">TIME(A31,B31,C31)</f>
        <v>0.0136689814814815</v>
      </c>
    </row>
    <row r="32" customFormat="false" ht="15.75" hidden="false" customHeight="false" outlineLevel="0" collapsed="false">
      <c r="A32" s="16"/>
      <c r="B32" s="23" t="s">
        <v>222</v>
      </c>
      <c r="C32" s="24" t="n">
        <v>44</v>
      </c>
      <c r="D32" s="25" t="n">
        <v>6</v>
      </c>
      <c r="E32" s="26" t="n">
        <v>31</v>
      </c>
      <c r="F32" s="27" t="str">
        <f aca="false">Clubs!B33</f>
        <v>Corstorphine AAC</v>
      </c>
      <c r="G32" s="28" t="n">
        <f aca="false">COUNTIF($H:$H,E32)</f>
        <v>3</v>
      </c>
      <c r="H32" s="29" t="n">
        <f aca="false">IF(OR(RIGHT(D32,1)="V",RIGHT(D32,1)="J"),VALUE(LEFT(D32,LEN(D32)-1)),D32)</f>
        <v>6</v>
      </c>
      <c r="I32" s="28" t="str">
        <f aca="false">Q32&amp;COUNTIF($H$2:$H32,H32)</f>
        <v>Aberdeen AAC5</v>
      </c>
      <c r="J32" s="28" t="str">
        <f aca="false">VLOOKUP(L32,ClubNames,2,FALSE())&amp;COUNTIF($L$2:$L32,L32)</f>
        <v>Harmeny AAC2</v>
      </c>
      <c r="L32" s="30" t="n">
        <v>20</v>
      </c>
      <c r="M32" s="64" t="s">
        <v>231</v>
      </c>
      <c r="O32" s="9" t="n">
        <f aca="false">1+O31</f>
        <v>31</v>
      </c>
      <c r="P32" s="14" t="str">
        <f aca="false">VLOOKUP(I32,J:M,4,FALSE())&amp;IF(RIGHT(D32,1)="L"," (L)",IF(RIGHT(D32,1)="J"," (J)",""))</f>
        <v>Hollie Steele (U17)</v>
      </c>
      <c r="Q32" s="14" t="str">
        <f aca="false">VLOOKUP(H32,ClubNames,2,FALSE())</f>
        <v>Aberdeen AAC</v>
      </c>
      <c r="R32" s="15" t="n">
        <f aca="false">TIME(A32,B32,C32)</f>
        <v>0.0137037037037037</v>
      </c>
    </row>
    <row r="33" customFormat="false" ht="15.75" hidden="false" customHeight="false" outlineLevel="0" collapsed="false">
      <c r="A33" s="16"/>
      <c r="B33" s="23" t="s">
        <v>222</v>
      </c>
      <c r="C33" s="24" t="n">
        <v>48</v>
      </c>
      <c r="D33" s="25" t="n">
        <v>31</v>
      </c>
      <c r="E33" s="26" t="n">
        <v>32</v>
      </c>
      <c r="F33" s="27" t="str">
        <f aca="false">Clubs!B34</f>
        <v>Lasswade AAC</v>
      </c>
      <c r="G33" s="28" t="n">
        <f aca="false">COUNTIF($H:$H,E33)</f>
        <v>4</v>
      </c>
      <c r="H33" s="29" t="n">
        <f aca="false">IF(OR(RIGHT(D33,1)="V",RIGHT(D33,1)="J"),VALUE(LEFT(D33,LEN(D33)-1)),D33)</f>
        <v>31</v>
      </c>
      <c r="I33" s="28" t="str">
        <f aca="false">Q33&amp;COUNTIF($H$2:$H33,H33)</f>
        <v>Corstorphine AAC3</v>
      </c>
      <c r="J33" s="28" t="str">
        <f aca="false">VLOOKUP(L33,ClubNames,2,FALSE())&amp;COUNTIF($L$2:$L33,L33)</f>
        <v>Harmeny AAC3</v>
      </c>
      <c r="L33" s="30" t="n">
        <v>20</v>
      </c>
      <c r="M33" s="42" t="s">
        <v>232</v>
      </c>
      <c r="O33" s="9" t="n">
        <f aca="false">1+O32</f>
        <v>32</v>
      </c>
      <c r="P33" s="14" t="str">
        <f aca="false">VLOOKUP(I33,J:M,4,FALSE())&amp;IF(RIGHT(D33,1)="L"," (L)",IF(RIGHT(D33,1)="J"," (J)",""))</f>
        <v>Eloise Simpson</v>
      </c>
      <c r="Q33" s="14" t="str">
        <f aca="false">VLOOKUP(H33,ClubNames,2,FALSE())</f>
        <v>Corstorphine AAC</v>
      </c>
      <c r="R33" s="15" t="n">
        <f aca="false">TIME(A33,B33,C33)</f>
        <v>0.01375</v>
      </c>
    </row>
    <row r="34" customFormat="false" ht="15.75" hidden="false" customHeight="false" outlineLevel="0" collapsed="false">
      <c r="A34" s="16"/>
      <c r="B34" s="23" t="s">
        <v>222</v>
      </c>
      <c r="C34" s="24" t="n">
        <v>53</v>
      </c>
      <c r="D34" s="25" t="n">
        <v>27</v>
      </c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27</v>
      </c>
      <c r="I34" s="28" t="str">
        <f aca="false">Q34&amp;COUNTIF($H$2:$H34,H34)</f>
        <v>Linlithgow AC2</v>
      </c>
      <c r="J34" s="28" t="str">
        <f aca="false">VLOOKUP(L34,ClubNames,2,FALSE())&amp;COUNTIF($L$2:$L34,L34)</f>
        <v>Harmeny AAC4</v>
      </c>
      <c r="L34" s="30" t="n">
        <v>20</v>
      </c>
      <c r="M34" s="42" t="s">
        <v>233</v>
      </c>
      <c r="O34" s="9" t="n">
        <f aca="false">1+O33</f>
        <v>33</v>
      </c>
      <c r="P34" s="14" t="str">
        <f aca="false">VLOOKUP(I34,J:M,4,FALSE())&amp;IF(RIGHT(D34,1)="L"," (L)",IF(RIGHT(D34,1)="J"," (J)",""))</f>
        <v>Niamh McInnes</v>
      </c>
      <c r="Q34" s="14" t="str">
        <f aca="false">VLOOKUP(H34,ClubNames,2,FALSE())</f>
        <v>Linlithgow AC</v>
      </c>
      <c r="R34" s="15" t="n">
        <f aca="false">TIME(A34,B34,C34)</f>
        <v>0.0138078703703704</v>
      </c>
    </row>
    <row r="35" customFormat="false" ht="15.75" hidden="false" customHeight="false" outlineLevel="0" collapsed="false">
      <c r="A35" s="16"/>
      <c r="B35" s="23" t="s">
        <v>222</v>
      </c>
      <c r="C35" s="24" t="n">
        <v>55</v>
      </c>
      <c r="D35" s="25" t="n">
        <v>8</v>
      </c>
      <c r="E35" s="26" t="n">
        <v>34</v>
      </c>
      <c r="F35" s="2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8</v>
      </c>
      <c r="I35" s="28" t="str">
        <f aca="false">Q35&amp;COUNTIF($H$2:$H35,H35)</f>
        <v>Fife AC1</v>
      </c>
      <c r="J35" s="28" t="str">
        <f aca="false">VLOOKUP(L35,ClubNames,2,FALSE())&amp;COUNTIF($L$2:$L35,L35)</f>
        <v>Harmeny AAC5</v>
      </c>
      <c r="L35" s="30" t="n">
        <v>20</v>
      </c>
      <c r="M35" s="64" t="s">
        <v>234</v>
      </c>
      <c r="O35" s="9" t="n">
        <f aca="false">1+O34</f>
        <v>34</v>
      </c>
      <c r="P35" s="14" t="str">
        <f aca="false">VLOOKUP(I35,J:M,4,FALSE())&amp;IF(RIGHT(D35,1)="L"," (L)",IF(RIGHT(D35,1)="J"," (J)",""))</f>
        <v>Isla Kinnaird</v>
      </c>
      <c r="Q35" s="14" t="str">
        <f aca="false">VLOOKUP(H35,ClubNames,2,FALSE())</f>
        <v>Fife AC</v>
      </c>
      <c r="R35" s="15" t="n">
        <f aca="false">TIME(A35,B35,C35)</f>
        <v>0.0138310185185185</v>
      </c>
    </row>
    <row r="36" customFormat="false" ht="15.75" hidden="false" customHeight="false" outlineLevel="0" collapsed="false">
      <c r="A36" s="16"/>
      <c r="B36" s="23" t="s">
        <v>235</v>
      </c>
      <c r="C36" s="24" t="n">
        <v>3</v>
      </c>
      <c r="D36" s="25" t="n">
        <v>11</v>
      </c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11</v>
      </c>
      <c r="I36" s="28" t="str">
        <f aca="false">Q36&amp;COUNTIF($H$2:$H36,H36)</f>
        <v>Falkirk Victoria Harriers2</v>
      </c>
      <c r="J36" s="28" t="str">
        <f aca="false">VLOOKUP(L36,ClubNames,2,FALSE())&amp;COUNTIF($L$2:$L36,L36)</f>
        <v>Harmeny AAC6</v>
      </c>
      <c r="L36" s="30" t="n">
        <v>20</v>
      </c>
      <c r="M36" s="64" t="s">
        <v>236</v>
      </c>
      <c r="O36" s="9" t="n">
        <f aca="false">1+O35</f>
        <v>35</v>
      </c>
      <c r="P36" s="14" t="str">
        <f aca="false">VLOOKUP(I36,J:M,4,FALSE())&amp;IF(RIGHT(D36,1)="L"," (L)",IF(RIGHT(D36,1)="J"," (J)",""))</f>
        <v>Megan Blair</v>
      </c>
      <c r="Q36" s="14" t="str">
        <f aca="false">VLOOKUP(H36,ClubNames,2,FALSE())</f>
        <v>Falkirk Victoria Harriers</v>
      </c>
      <c r="R36" s="15" t="n">
        <f aca="false">TIME(A36,B36,C36)</f>
        <v>0.0139236111111111</v>
      </c>
    </row>
    <row r="37" customFormat="false" ht="15.75" hidden="false" customHeight="false" outlineLevel="0" collapsed="false">
      <c r="A37" s="16"/>
      <c r="B37" s="23" t="s">
        <v>235</v>
      </c>
      <c r="C37" s="24" t="n">
        <v>3</v>
      </c>
      <c r="D37" s="25" t="n">
        <v>7</v>
      </c>
      <c r="E37" s="26" t="n">
        <v>36</v>
      </c>
      <c r="F37" s="27" t="str">
        <f aca="false">Clubs!B38</f>
        <v>Banchory Stonehaven AC</v>
      </c>
      <c r="G37" s="28" t="n">
        <f aca="false">COUNTIF($H:$H,E37)</f>
        <v>1</v>
      </c>
      <c r="H37" s="29" t="n">
        <f aca="false">IF(OR(RIGHT(D37,1)="V",RIGHT(D37,1)="J"),VALUE(LEFT(D37,LEN(D37)-1)),D37)</f>
        <v>7</v>
      </c>
      <c r="I37" s="28" t="str">
        <f aca="false">Q37&amp;COUNTIF($H$2:$H37,H37)</f>
        <v>Pitreavie AAC3</v>
      </c>
      <c r="J37" s="28" t="str">
        <f aca="false">VLOOKUP(L37,ClubNames,2,FALSE())&amp;COUNTIF($L$2:$L37,L37)</f>
        <v>Harmeny AAC7</v>
      </c>
      <c r="L37" s="30" t="n">
        <v>20</v>
      </c>
      <c r="M37" s="42" t="s">
        <v>237</v>
      </c>
      <c r="O37" s="9" t="n">
        <f aca="false">1+O36</f>
        <v>36</v>
      </c>
      <c r="P37" s="14" t="str">
        <f aca="false">VLOOKUP(I37,J:M,4,FALSE())&amp;IF(RIGHT(D37,1)="L"," (L)",IF(RIGHT(D37,1)="J"," (J)",""))</f>
        <v>Lucy Steedman</v>
      </c>
      <c r="Q37" s="14" t="str">
        <f aca="false">VLOOKUP(H37,ClubNames,2,FALSE())</f>
        <v>Pitreavie AAC</v>
      </c>
      <c r="R37" s="15" t="n">
        <f aca="false">TIME(A37,B37,C37)</f>
        <v>0.0139236111111111</v>
      </c>
    </row>
    <row r="38" customFormat="false" ht="15.75" hidden="false" customHeight="false" outlineLevel="0" collapsed="false">
      <c r="A38" s="16"/>
      <c r="B38" s="23" t="s">
        <v>235</v>
      </c>
      <c r="C38" s="24" t="n">
        <v>8</v>
      </c>
      <c r="D38" s="25" t="n">
        <v>6</v>
      </c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6</v>
      </c>
      <c r="I38" s="28" t="str">
        <f aca="false">Q38&amp;COUNTIF($H$2:$H38,H38)</f>
        <v>Aberdeen AAC6</v>
      </c>
      <c r="J38" s="28" t="str">
        <f aca="false">VLOOKUP(L38,ClubNames,2,FALSE())&amp;COUNTIF($L$2:$L38,L38)</f>
        <v>Harmeny AAC8</v>
      </c>
      <c r="L38" s="30" t="n">
        <v>20</v>
      </c>
      <c r="M38" s="42" t="s">
        <v>238</v>
      </c>
      <c r="O38" s="9" t="n">
        <f aca="false">1+O37</f>
        <v>37</v>
      </c>
      <c r="P38" s="14" t="str">
        <f aca="false">VLOOKUP(I38,J:M,4,FALSE())&amp;IF(RIGHT(D38,1)="L"," (L)",IF(RIGHT(D38,1)="J"," (J)",""))</f>
        <v>Isla Kennedy (U17)</v>
      </c>
      <c r="Q38" s="14" t="str">
        <f aca="false">VLOOKUP(H38,ClubNames,2,FALSE())</f>
        <v>Aberdeen AAC</v>
      </c>
      <c r="R38" s="15" t="n">
        <f aca="false">TIME(A38,B38,C38)</f>
        <v>0.0139814814814815</v>
      </c>
    </row>
    <row r="39" customFormat="false" ht="15.75" hidden="false" customHeight="false" outlineLevel="0" collapsed="false">
      <c r="A39" s="16"/>
      <c r="B39" s="23" t="s">
        <v>235</v>
      </c>
      <c r="C39" s="24" t="n">
        <v>10</v>
      </c>
      <c r="D39" s="25" t="n">
        <v>1</v>
      </c>
      <c r="E39" s="26" t="n">
        <v>38</v>
      </c>
      <c r="F39" s="2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1</v>
      </c>
      <c r="I39" s="28" t="str">
        <f aca="false">Q39&amp;COUNTIF($H$2:$H39,H39)</f>
        <v>Edinburgh AC4</v>
      </c>
      <c r="J39" s="28" t="str">
        <f aca="false">VLOOKUP(L39,ClubNames,2,FALSE())&amp;COUNTIF($L$2:$L39,L39)</f>
        <v>Harmeny AAC9</v>
      </c>
      <c r="L39" s="30" t="n">
        <v>20</v>
      </c>
      <c r="M39" s="42" t="s">
        <v>239</v>
      </c>
      <c r="O39" s="9" t="n">
        <f aca="false">1+O38</f>
        <v>38</v>
      </c>
      <c r="P39" s="14" t="str">
        <f aca="false">VLOOKUP(I39,J:M,4,FALSE())&amp;IF(RIGHT(D39,1)="L"," (L)",IF(RIGHT(D39,1)="J"," (J)",""))</f>
        <v>Catriona Scott (U17)</v>
      </c>
      <c r="Q39" s="14" t="str">
        <f aca="false">VLOOKUP(H39,ClubNames,2,FALSE())</f>
        <v>Edinburgh AC</v>
      </c>
      <c r="R39" s="15" t="n">
        <f aca="false">TIME(A39,B39,C39)</f>
        <v>0.0140046296296296</v>
      </c>
    </row>
    <row r="40" customFormat="false" ht="15.75" hidden="false" customHeight="false" outlineLevel="0" collapsed="false">
      <c r="A40" s="16"/>
      <c r="B40" s="23" t="s">
        <v>235</v>
      </c>
      <c r="C40" s="24" t="n">
        <v>17</v>
      </c>
      <c r="D40" s="25" t="n">
        <v>20</v>
      </c>
      <c r="E40" s="26" t="n">
        <v>39</v>
      </c>
      <c r="F40" s="27" t="str">
        <f aca="false">Clubs!B41</f>
        <v>Dunfermline Track &amp; Field AC</v>
      </c>
      <c r="G40" s="28" t="n">
        <f aca="false">COUNTIF($H:$H,E40)</f>
        <v>1</v>
      </c>
      <c r="H40" s="29" t="n">
        <f aca="false">IF(OR(RIGHT(D40,1)="V",RIGHT(D40,1)="J"),VALUE(LEFT(D40,LEN(D40)-1)),D40)</f>
        <v>20</v>
      </c>
      <c r="I40" s="28" t="str">
        <f aca="false">Q40&amp;COUNTIF($H$2:$H40,H40)</f>
        <v>Harmeny AAC6</v>
      </c>
      <c r="J40" s="28" t="str">
        <f aca="false">VLOOKUP(L40,ClubNames,2,FALSE())&amp;COUNTIF($L$2:$L40,L40)</f>
        <v>Strathearn Harriers1</v>
      </c>
      <c r="L40" s="30" t="n">
        <v>24</v>
      </c>
      <c r="M40" s="65" t="s">
        <v>240</v>
      </c>
      <c r="O40" s="9" t="n">
        <f aca="false">1+O39</f>
        <v>39</v>
      </c>
      <c r="P40" s="14" t="str">
        <f aca="false">VLOOKUP(I40,J:M,4,FALSE())&amp;IF(RIGHT(D40,1)="L"," (L)",IF(RIGHT(D40,1)="J"," (J)",""))</f>
        <v>Frances Kirton</v>
      </c>
      <c r="Q40" s="14" t="str">
        <f aca="false">VLOOKUP(H40,ClubNames,2,FALSE())</f>
        <v>Harmeny AAC</v>
      </c>
      <c r="R40" s="15" t="n">
        <f aca="false">TIME(A40,B40,C40)</f>
        <v>0.0140856481481481</v>
      </c>
    </row>
    <row r="41" customFormat="false" ht="15.75" hidden="false" customHeight="false" outlineLevel="0" collapsed="false">
      <c r="A41" s="16"/>
      <c r="B41" s="23" t="s">
        <v>235</v>
      </c>
      <c r="C41" s="24" t="n">
        <v>19</v>
      </c>
      <c r="D41" s="25" t="n">
        <v>29</v>
      </c>
      <c r="E41" s="26" t="n">
        <v>40</v>
      </c>
      <c r="F41" s="27" t="str">
        <f aca="false">Clubs!B42</f>
        <v>Team East Lothian</v>
      </c>
      <c r="G41" s="28" t="n">
        <f aca="false">COUNTIF($H:$H,E41)</f>
        <v>1</v>
      </c>
      <c r="H41" s="29" t="n">
        <f aca="false">IF(OR(RIGHT(D41,1)="V",RIGHT(D41,1)="J"),VALUE(LEFT(D41,LEN(D41)-1)),D41)</f>
        <v>29</v>
      </c>
      <c r="I41" s="28" t="str">
        <f aca="false">Q41&amp;COUNTIF($H$2:$H41,H41)</f>
        <v>Team Borders4</v>
      </c>
      <c r="J41" s="28" t="str">
        <f aca="false">VLOOKUP(L41,ClubNames,2,FALSE())&amp;COUNTIF($L$2:$L41,L41)</f>
        <v>Strathearn Harriers2</v>
      </c>
      <c r="L41" s="30" t="n">
        <v>24</v>
      </c>
      <c r="M41" s="32" t="s">
        <v>241</v>
      </c>
      <c r="O41" s="9" t="n">
        <f aca="false">1+O40</f>
        <v>40</v>
      </c>
      <c r="P41" s="14" t="str">
        <f aca="false">VLOOKUP(I41,J:M,4,FALSE())&amp;IF(RIGHT(D41,1)="L"," (L)",IF(RIGHT(D41,1)="J"," (J)",""))</f>
        <v>Eilidh McGeoch</v>
      </c>
      <c r="Q41" s="14" t="str">
        <f aca="false">VLOOKUP(H41,ClubNames,2,FALSE())</f>
        <v>Team Borders</v>
      </c>
      <c r="R41" s="15" t="n">
        <f aca="false">TIME(A41,B41,C41)</f>
        <v>0.0141087962962963</v>
      </c>
    </row>
    <row r="42" customFormat="false" ht="15.75" hidden="false" customHeight="false" outlineLevel="0" collapsed="false">
      <c r="A42" s="16"/>
      <c r="B42" s="23" t="s">
        <v>235</v>
      </c>
      <c r="C42" s="24" t="n">
        <v>22</v>
      </c>
      <c r="D42" s="25" t="n">
        <v>11</v>
      </c>
      <c r="E42" s="26" t="n"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11</v>
      </c>
      <c r="I42" s="28" t="str">
        <f aca="false">Q42&amp;COUNTIF($H$2:$H42,H42)</f>
        <v>Falkirk Victoria Harriers3</v>
      </c>
      <c r="J42" s="28" t="str">
        <f aca="false">VLOOKUP(L42,ClubNames,2,FALSE())&amp;COUNTIF($L$2:$L42,L42)</f>
        <v>Linlithgow AC1</v>
      </c>
      <c r="L42" s="30" t="n">
        <v>27</v>
      </c>
      <c r="M42" s="62" t="s">
        <v>242</v>
      </c>
      <c r="O42" s="9" t="n">
        <f aca="false">1+O41</f>
        <v>41</v>
      </c>
      <c r="P42" s="14" t="str">
        <f aca="false">VLOOKUP(I42,J:M,4,FALSE())&amp;IF(RIGHT(D42,1)="L"," (L)",IF(RIGHT(D42,1)="J"," (J)",""))</f>
        <v>Isla Philp (U17)</v>
      </c>
      <c r="Q42" s="14" t="str">
        <f aca="false">VLOOKUP(H42,ClubNames,2,FALSE())</f>
        <v>Falkirk Victoria Harriers</v>
      </c>
      <c r="R42" s="15" t="n">
        <f aca="false">TIME(A42,B42,C42)</f>
        <v>0.0141435185185185</v>
      </c>
    </row>
    <row r="43" customFormat="false" ht="15.75" hidden="false" customHeight="false" outlineLevel="0" collapsed="false">
      <c r="A43" s="16"/>
      <c r="B43" s="23" t="s">
        <v>235</v>
      </c>
      <c r="C43" s="24" t="n">
        <v>23</v>
      </c>
      <c r="D43" s="25" t="n">
        <v>1</v>
      </c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1</v>
      </c>
      <c r="I43" s="28" t="str">
        <f aca="false">Q43&amp;COUNTIF($H$2:$H43,H43)</f>
        <v>Edinburgh AC5</v>
      </c>
      <c r="J43" s="28" t="str">
        <f aca="false">VLOOKUP(L43,ClubNames,2,FALSE())&amp;COUNTIF($L$2:$L43,L43)</f>
        <v>Linlithgow AC2</v>
      </c>
      <c r="L43" s="30" t="n">
        <v>27</v>
      </c>
      <c r="M43" s="62" t="s">
        <v>243</v>
      </c>
      <c r="O43" s="9" t="n">
        <f aca="false">1+O42</f>
        <v>42</v>
      </c>
      <c r="P43" s="14" t="str">
        <f aca="false">VLOOKUP(I43,J:M,4,FALSE())&amp;IF(RIGHT(D43,1)="L"," (L)",IF(RIGHT(D43,1)="J"," (J)",""))</f>
        <v>Juno Neal (U17)</v>
      </c>
      <c r="Q43" s="14" t="str">
        <f aca="false">VLOOKUP(H43,ClubNames,2,FALSE())</f>
        <v>Edinburgh AC</v>
      </c>
      <c r="R43" s="15" t="n">
        <f aca="false">TIME(A43,B43,C43)</f>
        <v>0.0141550925925926</v>
      </c>
    </row>
    <row r="44" customFormat="false" ht="15.75" hidden="false" customHeight="false" outlineLevel="0" collapsed="false">
      <c r="A44" s="16"/>
      <c r="B44" s="23" t="s">
        <v>235</v>
      </c>
      <c r="C44" s="24" t="n">
        <v>23</v>
      </c>
      <c r="D44" s="25" t="n">
        <v>6</v>
      </c>
      <c r="E44" s="26" t="n">
        <v>43</v>
      </c>
      <c r="F44" s="2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6</v>
      </c>
      <c r="I44" s="28" t="str">
        <f aca="false">Q44&amp;COUNTIF($H$2:$H44,H44)</f>
        <v>Aberdeen AAC7</v>
      </c>
      <c r="J44" s="28" t="str">
        <f aca="false">VLOOKUP(L44,ClubNames,2,FALSE())&amp;COUNTIF($L$2:$L44,L44)</f>
        <v>Linlithgow AC3</v>
      </c>
      <c r="L44" s="30" t="n">
        <v>27</v>
      </c>
      <c r="M44" s="43" t="s">
        <v>244</v>
      </c>
      <c r="O44" s="9" t="n">
        <f aca="false">1+O43</f>
        <v>43</v>
      </c>
      <c r="P44" s="14" t="str">
        <f aca="false">VLOOKUP(I44,J:M,4,FALSE())&amp;IF(RIGHT(D44,1)="L"," (L)",IF(RIGHT(D44,1)="J"," (J)",""))</f>
        <v>Sophie Imlach (U17)</v>
      </c>
      <c r="Q44" s="14" t="str">
        <f aca="false">VLOOKUP(H44,ClubNames,2,FALSE())</f>
        <v>Aberdeen AAC</v>
      </c>
      <c r="R44" s="15" t="n">
        <f aca="false">TIME(A44,B44,C44)</f>
        <v>0.0141550925925926</v>
      </c>
    </row>
    <row r="45" customFormat="false" ht="15.75" hidden="false" customHeight="false" outlineLevel="0" collapsed="false">
      <c r="A45" s="16"/>
      <c r="B45" s="23" t="s">
        <v>235</v>
      </c>
      <c r="C45" s="24" t="n">
        <v>23</v>
      </c>
      <c r="D45" s="25" t="n">
        <v>32</v>
      </c>
      <c r="E45" s="26" t="n">
        <v>44</v>
      </c>
      <c r="F45" s="27" t="str">
        <f aca="false">Clubs!B46</f>
        <v>Montrose and District AC</v>
      </c>
      <c r="G45" s="28" t="n">
        <f aca="false">COUNTIF($H:$H,E45)</f>
        <v>0</v>
      </c>
      <c r="H45" s="29" t="n">
        <f aca="false">IF(OR(RIGHT(D45,1)="V",RIGHT(D45,1)="J"),VALUE(LEFT(D45,LEN(D45)-1)),D45)</f>
        <v>32</v>
      </c>
      <c r="I45" s="28" t="str">
        <f aca="false">Q45&amp;COUNTIF($H$2:$H45,H45)</f>
        <v>Lasswade AAC3</v>
      </c>
      <c r="J45" s="28" t="str">
        <f aca="false">VLOOKUP(L45,ClubNames,2,FALSE())&amp;COUNTIF($L$2:$L45,L45)</f>
        <v>Team Borders1</v>
      </c>
      <c r="L45" s="30" t="n">
        <v>29</v>
      </c>
      <c r="M45" s="32" t="s">
        <v>245</v>
      </c>
      <c r="O45" s="9" t="n">
        <f aca="false">1+O44</f>
        <v>44</v>
      </c>
      <c r="P45" s="14" t="str">
        <f aca="false">VLOOKUP(I45,J:M,4,FALSE())&amp;IF(RIGHT(D45,1)="L"," (L)",IF(RIGHT(D45,1)="J"," (J)",""))</f>
        <v>Rosa Gomez Candy</v>
      </c>
      <c r="Q45" s="14" t="str">
        <f aca="false">VLOOKUP(H45,ClubNames,2,FALSE())</f>
        <v>Lasswade AAC</v>
      </c>
      <c r="R45" s="15" t="n">
        <f aca="false">TIME(A45,B45,C45)</f>
        <v>0.0141550925925926</v>
      </c>
    </row>
    <row r="46" customFormat="false" ht="15.75" hidden="false" customHeight="false" outlineLevel="0" collapsed="false">
      <c r="A46" s="16"/>
      <c r="B46" s="23" t="s">
        <v>235</v>
      </c>
      <c r="C46" s="24" t="n">
        <v>30</v>
      </c>
      <c r="D46" s="25" t="n">
        <v>11</v>
      </c>
      <c r="E46" s="26" t="n">
        <v>45</v>
      </c>
      <c r="F46" s="2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11</v>
      </c>
      <c r="I46" s="28" t="str">
        <f aca="false">Q46&amp;COUNTIF($H$2:$H46,H46)</f>
        <v>Falkirk Victoria Harriers4</v>
      </c>
      <c r="J46" s="28" t="str">
        <f aca="false">VLOOKUP(L46,ClubNames,2,FALSE())&amp;COUNTIF($L$2:$L46,L46)</f>
        <v>Team Borders2</v>
      </c>
      <c r="L46" s="30" t="n">
        <v>29</v>
      </c>
      <c r="M46" s="32" t="s">
        <v>246</v>
      </c>
      <c r="O46" s="9" t="n">
        <f aca="false">1+O45</f>
        <v>45</v>
      </c>
      <c r="P46" s="14" t="str">
        <f aca="false">VLOOKUP(I46,J:M,4,FALSE())&amp;IF(RIGHT(D46,1)="L"," (L)",IF(RIGHT(D46,1)="J"," (J)",""))</f>
        <v>Lara Crawford (U17)</v>
      </c>
      <c r="Q46" s="14" t="str">
        <f aca="false">VLOOKUP(H46,ClubNames,2,FALSE())</f>
        <v>Falkirk Victoria Harriers</v>
      </c>
      <c r="R46" s="15" t="n">
        <f aca="false">TIME(A46,B46,C46)</f>
        <v>0.0142361111111111</v>
      </c>
    </row>
    <row r="47" customFormat="false" ht="15.75" hidden="false" customHeight="false" outlineLevel="0" collapsed="false">
      <c r="A47" s="16"/>
      <c r="B47" s="23" t="s">
        <v>235</v>
      </c>
      <c r="C47" s="24" t="n">
        <v>38</v>
      </c>
      <c r="D47" s="25" t="n">
        <v>1</v>
      </c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1</v>
      </c>
      <c r="I47" s="28" t="str">
        <f aca="false">Q47&amp;COUNTIF($H$2:$H47,H47)</f>
        <v>Edinburgh AC6</v>
      </c>
      <c r="J47" s="28" t="str">
        <f aca="false">VLOOKUP(L47,ClubNames,2,FALSE())&amp;COUNTIF($L$2:$L47,L47)</f>
        <v>Team Borders3</v>
      </c>
      <c r="L47" s="30" t="n">
        <v>29</v>
      </c>
      <c r="M47" s="32" t="s">
        <v>247</v>
      </c>
      <c r="O47" s="9" t="n">
        <f aca="false">1+O46</f>
        <v>46</v>
      </c>
      <c r="P47" s="14" t="str">
        <f aca="false">VLOOKUP(I47,J:M,4,FALSE())&amp;IF(RIGHT(D47,1)="L"," (L)",IF(RIGHT(D47,1)="J"," (J)",""))</f>
        <v>Maisie Hunter</v>
      </c>
      <c r="Q47" s="14" t="str">
        <f aca="false">VLOOKUP(H47,ClubNames,2,FALSE())</f>
        <v>Edinburgh AC</v>
      </c>
      <c r="R47" s="15" t="n">
        <f aca="false">TIME(A47,B47,C47)</f>
        <v>0.0143287037037037</v>
      </c>
    </row>
    <row r="48" customFormat="false" ht="15.75" hidden="false" customHeight="false" outlineLevel="0" collapsed="false">
      <c r="A48" s="16"/>
      <c r="B48" s="23" t="s">
        <v>235</v>
      </c>
      <c r="C48" s="24" t="n">
        <v>38</v>
      </c>
      <c r="D48" s="25" t="n">
        <v>15</v>
      </c>
      <c r="E48" s="26" t="n">
        <v>47</v>
      </c>
      <c r="F48" s="2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15</v>
      </c>
      <c r="I48" s="28" t="str">
        <f aca="false">Q48&amp;COUNTIF($H$2:$H48,H48)</f>
        <v>Livingston AC1</v>
      </c>
      <c r="J48" s="28" t="str">
        <f aca="false">VLOOKUP(L48,ClubNames,2,FALSE())&amp;COUNTIF($L$2:$L48,L48)</f>
        <v>Team Borders4</v>
      </c>
      <c r="L48" s="30" t="n">
        <v>29</v>
      </c>
      <c r="M48" s="32" t="s">
        <v>248</v>
      </c>
      <c r="O48" s="9" t="n">
        <f aca="false">1+O47</f>
        <v>47</v>
      </c>
      <c r="P48" s="14" t="str">
        <f aca="false">VLOOKUP(I48,J:M,4,FALSE())&amp;IF(RIGHT(D48,1)="L"," (L)",IF(RIGHT(D48,1)="J"," (J)",""))</f>
        <v>Airlie Oakley</v>
      </c>
      <c r="Q48" s="14" t="str">
        <f aca="false">VLOOKUP(H48,ClubNames,2,FALSE())</f>
        <v>Livingston AC</v>
      </c>
      <c r="R48" s="15" t="n">
        <f aca="false">TIME(A48,B48,C48)</f>
        <v>0.0143287037037037</v>
      </c>
    </row>
    <row r="49" customFormat="false" ht="15.75" hidden="false" customHeight="false" outlineLevel="0" collapsed="false">
      <c r="A49" s="16"/>
      <c r="B49" s="23" t="s">
        <v>235</v>
      </c>
      <c r="C49" s="24" t="n">
        <v>59</v>
      </c>
      <c r="D49" s="25" t="n">
        <v>29</v>
      </c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29</v>
      </c>
      <c r="I49" s="28" t="str">
        <f aca="false">Q49&amp;COUNTIF($H$2:$H49,H49)</f>
        <v>Team Borders5</v>
      </c>
      <c r="J49" s="28" t="str">
        <f aca="false">VLOOKUP(L49,ClubNames,2,FALSE())&amp;COUNTIF($L$2:$L49,L49)</f>
        <v>Team Borders5</v>
      </c>
      <c r="L49" s="30" t="n">
        <v>29</v>
      </c>
      <c r="M49" s="32" t="s">
        <v>249</v>
      </c>
      <c r="O49" s="9" t="n">
        <f aca="false">1+O48</f>
        <v>48</v>
      </c>
      <c r="P49" s="14" t="str">
        <f aca="false">VLOOKUP(I49,J:M,4,FALSE())&amp;IF(RIGHT(D49,1)="L"," (L)",IF(RIGHT(D49,1)="J"," (J)",""))</f>
        <v>Holly Craig</v>
      </c>
      <c r="Q49" s="14" t="str">
        <f aca="false">VLOOKUP(H49,ClubNames,2,FALSE())</f>
        <v>Team Borders</v>
      </c>
      <c r="R49" s="15" t="n">
        <f aca="false">TIME(A49,B49,C49)</f>
        <v>0.0145717592592593</v>
      </c>
    </row>
    <row r="50" customFormat="false" ht="15.75" hidden="false" customHeight="false" outlineLevel="0" collapsed="false">
      <c r="A50" s="16"/>
      <c r="B50" s="23" t="s">
        <v>250</v>
      </c>
      <c r="C50" s="24" t="n">
        <v>0</v>
      </c>
      <c r="D50" s="25" t="n">
        <v>20</v>
      </c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20</v>
      </c>
      <c r="I50" s="28" t="str">
        <f aca="false">Q50&amp;COUNTIF($H$2:$H50,H50)</f>
        <v>Harmeny AAC7</v>
      </c>
      <c r="J50" s="28" t="str">
        <f aca="false">VLOOKUP(L50,ClubNames,2,FALSE())&amp;COUNTIF($L$2:$L50,L50)</f>
        <v>Perth Strathtay Harriers1</v>
      </c>
      <c r="L50" s="30" t="n">
        <v>30</v>
      </c>
      <c r="M50" s="63" t="s">
        <v>251</v>
      </c>
      <c r="O50" s="9" t="n">
        <f aca="false">1+O49</f>
        <v>49</v>
      </c>
      <c r="P50" s="14" t="str">
        <f aca="false">VLOOKUP(I50,J:M,4,FALSE())&amp;IF(RIGHT(D50,1)="L"," (L)",IF(RIGHT(D50,1)="J"," (J)",""))</f>
        <v>Ruby McClay (U17)</v>
      </c>
      <c r="Q50" s="14" t="str">
        <f aca="false">VLOOKUP(H50,ClubNames,2,FALSE())</f>
        <v>Harmeny AAC</v>
      </c>
      <c r="R50" s="15" t="n">
        <f aca="false">TIME(A50,B50,C50)</f>
        <v>0.0145833333333333</v>
      </c>
    </row>
    <row r="51" customFormat="false" ht="15.75" hidden="false" customHeight="false" outlineLevel="0" collapsed="false">
      <c r="A51" s="16"/>
      <c r="B51" s="23" t="s">
        <v>250</v>
      </c>
      <c r="C51" s="24" t="n">
        <v>13</v>
      </c>
      <c r="D51" s="25" t="n">
        <v>18</v>
      </c>
      <c r="E51" s="26" t="n">
        <v>50</v>
      </c>
      <c r="F51" s="2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18</v>
      </c>
      <c r="I51" s="28" t="str">
        <f aca="false">Q51&amp;COUNTIF($H$2:$H51,H51)</f>
        <v>Central AC1</v>
      </c>
      <c r="J51" s="28" t="str">
        <f aca="false">VLOOKUP(L51,ClubNames,2,FALSE())&amp;COUNTIF($L$2:$L51,L51)</f>
        <v>Corstorphine AAC1</v>
      </c>
      <c r="L51" s="30" t="n">
        <v>31</v>
      </c>
      <c r="M51" s="32" t="s">
        <v>252</v>
      </c>
      <c r="O51" s="9" t="n">
        <v>50</v>
      </c>
      <c r="P51" s="14" t="str">
        <f aca="false">VLOOKUP(I51,J:M,4,FALSE())&amp;IF(RIGHT(D51,1)="L"," (L)",IF(RIGHT(D51,1)="J"," (J)",""))</f>
        <v>Katherine Mitchell (U17)</v>
      </c>
      <c r="Q51" s="14" t="str">
        <f aca="false">VLOOKUP(H51,ClubNames,2,FALSE())</f>
        <v>Central AC</v>
      </c>
      <c r="R51" s="15" t="n">
        <f aca="false">TIME(A51,B51,C51)</f>
        <v>0.0147337962962963</v>
      </c>
    </row>
    <row r="52" customFormat="false" ht="15.75" hidden="false" customHeight="false" outlineLevel="0" collapsed="false">
      <c r="A52" s="16"/>
      <c r="B52" s="23" t="s">
        <v>250</v>
      </c>
      <c r="C52" s="24" t="n">
        <v>13</v>
      </c>
      <c r="D52" s="25" t="n">
        <v>51</v>
      </c>
      <c r="E52" s="26" t="n">
        <v>51</v>
      </c>
      <c r="F52" s="27" t="str">
        <f aca="false">Clubs!B53</f>
        <v>Haddington Running Club</v>
      </c>
      <c r="G52" s="28" t="n">
        <f aca="false">COUNTIF($H:$H,E52)</f>
        <v>2</v>
      </c>
      <c r="H52" s="29" t="n">
        <f aca="false">IF(OR(RIGHT(D52,1)="V",RIGHT(D52,1)="J"),VALUE(LEFT(D52,LEN(D52)-1)),D52)</f>
        <v>51</v>
      </c>
      <c r="I52" s="28" t="str">
        <f aca="false">Q52&amp;COUNTIF($H$2:$H52,H52)</f>
        <v>Haddington Running Club1</v>
      </c>
      <c r="J52" s="28" t="str">
        <f aca="false">VLOOKUP(L52,ClubNames,2,FALSE())&amp;COUNTIF($L$2:$L52,L52)</f>
        <v>Corstorphine AAC2</v>
      </c>
      <c r="L52" s="30" t="n">
        <v>31</v>
      </c>
      <c r="M52" s="32" t="s">
        <v>253</v>
      </c>
      <c r="O52" s="9" t="n">
        <v>51</v>
      </c>
      <c r="P52" s="14" t="str">
        <f aca="false">VLOOKUP(I52,J:M,4,FALSE())&amp;IF(RIGHT(D52,1)="L"," (L)",IF(RIGHT(D52,1)="J"," (J)",""))</f>
        <v>Lucy Gall</v>
      </c>
      <c r="Q52" s="14" t="str">
        <f aca="false">VLOOKUP(H52,ClubNames,2,FALSE())</f>
        <v>Haddington Running Club</v>
      </c>
      <c r="R52" s="15" t="n">
        <f aca="false">TIME(A52,B52,C52)</f>
        <v>0.0147337962962963</v>
      </c>
    </row>
    <row r="53" customFormat="false" ht="15.75" hidden="false" customHeight="false" outlineLevel="0" collapsed="false">
      <c r="A53" s="16"/>
      <c r="B53" s="23" t="s">
        <v>250</v>
      </c>
      <c r="C53" s="24" t="n">
        <v>25</v>
      </c>
      <c r="D53" s="25" t="n">
        <v>51</v>
      </c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51</v>
      </c>
      <c r="I53" s="28" t="str">
        <f aca="false">Q53&amp;COUNTIF($H$2:$H53,H53)</f>
        <v>Haddington Running Club2</v>
      </c>
      <c r="J53" s="28" t="str">
        <f aca="false">VLOOKUP(L53,ClubNames,2,FALSE())&amp;COUNTIF($L$2:$L53,L53)</f>
        <v>Corstorphine AAC3</v>
      </c>
      <c r="L53" s="30" t="n">
        <v>31</v>
      </c>
      <c r="M53" s="32" t="s">
        <v>254</v>
      </c>
      <c r="O53" s="9" t="n">
        <v>52</v>
      </c>
      <c r="P53" s="14" t="str">
        <f aca="false">VLOOKUP(I53,J:M,4,FALSE())&amp;IF(RIGHT(D53,1)="L"," (L)",IF(RIGHT(D53,1)="J"," (J)",""))</f>
        <v>Emily Fairfull (U17)</v>
      </c>
      <c r="Q53" s="14" t="str">
        <f aca="false">VLOOKUP(H53,ClubNames,2,FALSE())</f>
        <v>Haddington Running Club</v>
      </c>
      <c r="R53" s="15" t="n">
        <f aca="false">TIME(A53,B53,C53)</f>
        <v>0.0148726851851852</v>
      </c>
    </row>
    <row r="54" customFormat="false" ht="15.75" hidden="false" customHeight="false" outlineLevel="0" collapsed="false">
      <c r="A54" s="16"/>
      <c r="B54" s="23" t="s">
        <v>250</v>
      </c>
      <c r="C54" s="24" t="n">
        <v>30</v>
      </c>
      <c r="D54" s="25" t="n">
        <v>20</v>
      </c>
      <c r="E54" s="26" t="n">
        <v>53</v>
      </c>
      <c r="F54" s="2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20</v>
      </c>
      <c r="I54" s="28" t="str">
        <f aca="false">Q54&amp;COUNTIF($H$2:$H54,H54)</f>
        <v>Harmeny AAC8</v>
      </c>
      <c r="J54" s="28" t="str">
        <f aca="false">VLOOKUP(L54,ClubNames,2,FALSE())&amp;COUNTIF($L$2:$L54,L54)</f>
        <v>Lasswade AAC1</v>
      </c>
      <c r="L54" s="30" t="n">
        <v>32</v>
      </c>
      <c r="M54" s="32" t="s">
        <v>255</v>
      </c>
      <c r="O54" s="9" t="n">
        <v>53</v>
      </c>
      <c r="P54" s="14" t="str">
        <f aca="false">VLOOKUP(I54,J:M,4,FALSE())&amp;IF(RIGHT(D54,1)="L"," (L)",IF(RIGHT(D54,1)="J"," (J)",""))</f>
        <v>Lily Hardingham (U17)</v>
      </c>
      <c r="Q54" s="14" t="str">
        <f aca="false">VLOOKUP(H54,ClubNames,2,FALSE())</f>
        <v>Harmeny AAC</v>
      </c>
      <c r="R54" s="15" t="n">
        <f aca="false">TIME(A54,B54,C54)</f>
        <v>0.0149305555555556</v>
      </c>
    </row>
    <row r="55" customFormat="false" ht="15.75" hidden="false" customHeight="false" outlineLevel="0" collapsed="false">
      <c r="A55" s="16"/>
      <c r="B55" s="23" t="s">
        <v>250</v>
      </c>
      <c r="C55" s="24" t="n">
        <v>52</v>
      </c>
      <c r="D55" s="25" t="n">
        <v>24</v>
      </c>
      <c r="E55" s="45"/>
      <c r="F55" s="45"/>
      <c r="G55" s="28"/>
      <c r="H55" s="29" t="n">
        <f aca="false">IF(OR(RIGHT(D55,1)="V",RIGHT(D55,1)="J"),VALUE(LEFT(D55,LEN(D55)-1)),D55)</f>
        <v>24</v>
      </c>
      <c r="I55" s="28" t="str">
        <f aca="false">Q55&amp;COUNTIF($H$2:$H55,H55)</f>
        <v>Strathearn Harriers2</v>
      </c>
      <c r="J55" s="28" t="str">
        <f aca="false">VLOOKUP(L55,ClubNames,2,FALSE())&amp;COUNTIF($L$2:$L55,L55)</f>
        <v>Lasswade AAC2</v>
      </c>
      <c r="L55" s="30" t="n">
        <v>32</v>
      </c>
      <c r="M55" s="32" t="s">
        <v>256</v>
      </c>
      <c r="O55" s="9" t="n">
        <v>54</v>
      </c>
      <c r="P55" s="14" t="str">
        <f aca="false">VLOOKUP(I55,J:M,4,FALSE())&amp;IF(RIGHT(D55,1)="L"," (L)",IF(RIGHT(D55,1)="J"," (J)",""))</f>
        <v>Emi Walker </v>
      </c>
      <c r="Q55" s="14" t="str">
        <f aca="false">VLOOKUP(H55,ClubNames,2,FALSE())</f>
        <v>Strathearn Harriers</v>
      </c>
      <c r="R55" s="15" t="n">
        <f aca="false">TIME(A55,B55,C55)</f>
        <v>0.0151851851851852</v>
      </c>
    </row>
    <row r="56" customFormat="false" ht="15.75" hidden="false" customHeight="false" outlineLevel="0" collapsed="false">
      <c r="A56" s="16"/>
      <c r="B56" s="23" t="s">
        <v>250</v>
      </c>
      <c r="C56" s="24" t="n">
        <v>55</v>
      </c>
      <c r="D56" s="25" t="n">
        <v>1</v>
      </c>
      <c r="E56" s="45"/>
      <c r="F56" s="45"/>
      <c r="G56" s="28"/>
      <c r="H56" s="29" t="n">
        <f aca="false">IF(OR(RIGHT(D56,1)="V",RIGHT(D56,1)="J"),VALUE(LEFT(D56,LEN(D56)-1)),D56)</f>
        <v>1</v>
      </c>
      <c r="I56" s="28" t="str">
        <f aca="false">Q56&amp;COUNTIF($H$2:$H56,H56)</f>
        <v>Edinburgh AC7</v>
      </c>
      <c r="J56" s="28" t="str">
        <f aca="false">VLOOKUP(L56,ClubNames,2,FALSE())&amp;COUNTIF($L$2:$L56,L56)</f>
        <v>Lasswade AAC3</v>
      </c>
      <c r="L56" s="30" t="n">
        <v>32</v>
      </c>
      <c r="M56" s="32" t="s">
        <v>257</v>
      </c>
      <c r="O56" s="9" t="n">
        <v>55</v>
      </c>
      <c r="P56" s="14" t="str">
        <f aca="false">VLOOKUP(I56,J:M,4,FALSE())&amp;IF(RIGHT(D56,1)="L"," (L)",IF(RIGHT(D56,1)="J"," (J)",""))</f>
        <v>Jessica Stewart</v>
      </c>
      <c r="Q56" s="14" t="str">
        <f aca="false">VLOOKUP(H56,ClubNames,2,FALSE())</f>
        <v>Edinburgh AC</v>
      </c>
      <c r="R56" s="15" t="n">
        <f aca="false">TIME(A56,B56,C56)</f>
        <v>0.0152199074074074</v>
      </c>
    </row>
    <row r="57" customFormat="false" ht="15.75" hidden="false" customHeight="false" outlineLevel="0" collapsed="false">
      <c r="A57" s="16"/>
      <c r="B57" s="23" t="s">
        <v>258</v>
      </c>
      <c r="C57" s="24" t="n">
        <v>14</v>
      </c>
      <c r="D57" s="25" t="n">
        <v>30</v>
      </c>
      <c r="E57" s="45"/>
      <c r="F57" s="45"/>
      <c r="G57" s="28"/>
      <c r="H57" s="29" t="n">
        <f aca="false">IF(OR(RIGHT(D57,1)="V",RIGHT(D57,1)="J"),VALUE(LEFT(D57,LEN(D57)-1)),D57)</f>
        <v>30</v>
      </c>
      <c r="I57" s="28" t="str">
        <f aca="false">Q57&amp;COUNTIF($H$2:$H57,H57)</f>
        <v>Perth Strathtay Harriers1</v>
      </c>
      <c r="J57" s="28" t="str">
        <f aca="false">VLOOKUP(L57,ClubNames,2,FALSE())&amp;COUNTIF($L$2:$L57,L57)</f>
        <v>Lasswade AAC4</v>
      </c>
      <c r="L57" s="30" t="n">
        <v>32</v>
      </c>
      <c r="M57" s="32" t="s">
        <v>259</v>
      </c>
      <c r="O57" s="9" t="n">
        <v>56</v>
      </c>
      <c r="P57" s="14" t="str">
        <f aca="false">VLOOKUP(I57,J:M,4,FALSE())&amp;IF(RIGHT(D57,1)="L"," (L)",IF(RIGHT(D57,1)="J"," (J)",""))</f>
        <v>Mairi Gatherer (U17)</v>
      </c>
      <c r="Q57" s="14" t="str">
        <f aca="false">VLOOKUP(H57,ClubNames,2,FALSE())</f>
        <v>Perth Strathtay Harriers</v>
      </c>
      <c r="R57" s="15" t="n">
        <f aca="false">TIME(A57,B57,C57)</f>
        <v>0.0154398148148148</v>
      </c>
    </row>
    <row r="58" customFormat="false" ht="15.75" hidden="false" customHeight="false" outlineLevel="0" collapsed="false">
      <c r="A58" s="16"/>
      <c r="B58" s="23" t="s">
        <v>258</v>
      </c>
      <c r="C58" s="24" t="n">
        <v>30</v>
      </c>
      <c r="D58" s="25" t="n">
        <v>40</v>
      </c>
      <c r="E58" s="45"/>
      <c r="F58" s="45"/>
      <c r="G58" s="28"/>
      <c r="H58" s="29" t="n">
        <f aca="false">IF(OR(RIGHT(D58,1)="V",RIGHT(D58,1)="J"),VALUE(LEFT(D58,LEN(D58)-1)),D58)</f>
        <v>40</v>
      </c>
      <c r="I58" s="28" t="str">
        <f aca="false">Q58&amp;COUNTIF($H$2:$H58,H58)</f>
        <v>Team East Lothian1</v>
      </c>
      <c r="J58" s="28" t="str">
        <f aca="false">VLOOKUP(L58,ClubNames,2,FALSE())&amp;COUNTIF($L$2:$L58,L58)</f>
        <v>Banchory Stonehaven AC1</v>
      </c>
      <c r="L58" s="30" t="n">
        <v>36</v>
      </c>
      <c r="M58" s="32" t="s">
        <v>260</v>
      </c>
      <c r="O58" s="9" t="n">
        <v>57</v>
      </c>
      <c r="P58" s="14" t="str">
        <f aca="false">VLOOKUP(I58,J:M,4,FALSE())&amp;IF(RIGHT(D58,1)="L"," (L)",IF(RIGHT(D58,1)="J"," (J)",""))</f>
        <v>Kate Douglas</v>
      </c>
      <c r="Q58" s="14" t="str">
        <f aca="false">VLOOKUP(H58,ClubNames,2,FALSE())</f>
        <v>Team East Lothian</v>
      </c>
      <c r="R58" s="15" t="n">
        <f aca="false">TIME(A58,B58,C58)</f>
        <v>0.015625</v>
      </c>
    </row>
    <row r="59" customFormat="false" ht="15.75" hidden="false" customHeight="false" outlineLevel="0" collapsed="false">
      <c r="A59" s="16"/>
      <c r="B59" s="23" t="s">
        <v>258</v>
      </c>
      <c r="C59" s="24" t="n">
        <v>51</v>
      </c>
      <c r="D59" s="25" t="n">
        <v>1</v>
      </c>
      <c r="E59" s="45"/>
      <c r="F59" s="45"/>
      <c r="G59" s="28"/>
      <c r="H59" s="29" t="n">
        <f aca="false">IF(OR(RIGHT(D59,1)="V",RIGHT(D59,1)="J"),VALUE(LEFT(D59,LEN(D59)-1)),D59)</f>
        <v>1</v>
      </c>
      <c r="I59" s="28" t="str">
        <f aca="false">Q59&amp;COUNTIF($H$2:$H59,H59)</f>
        <v>Edinburgh AC8</v>
      </c>
      <c r="J59" s="28" t="str">
        <f aca="false">VLOOKUP(L59,ClubNames,2,FALSE())&amp;COUNTIF($L$2:$L59,L59)</f>
        <v>Dunfermline Track &amp; Field AC1</v>
      </c>
      <c r="L59" s="30" t="n">
        <v>39</v>
      </c>
      <c r="M59" s="44" t="s">
        <v>261</v>
      </c>
      <c r="O59" s="9" t="n">
        <v>58</v>
      </c>
      <c r="P59" s="14" t="str">
        <f aca="false">VLOOKUP(I59,J:M,4,FALSE())&amp;IF(RIGHT(D59,1)="L"," (L)",IF(RIGHT(D59,1)="J"," (J)",""))</f>
        <v>Lucy Mochrie</v>
      </c>
      <c r="Q59" s="14" t="str">
        <f aca="false">VLOOKUP(H59,ClubNames,2,FALSE())</f>
        <v>Edinburgh AC</v>
      </c>
      <c r="R59" s="15" t="n">
        <f aca="false">TIME(A59,B59,C59)</f>
        <v>0.0158680555555556</v>
      </c>
    </row>
    <row r="60" customFormat="false" ht="15.75" hidden="false" customHeight="false" outlineLevel="0" collapsed="false">
      <c r="A60" s="16"/>
      <c r="B60" s="23" t="s">
        <v>258</v>
      </c>
      <c r="C60" s="24" t="n">
        <v>54</v>
      </c>
      <c r="D60" s="25" t="n">
        <v>20</v>
      </c>
      <c r="E60" s="45"/>
      <c r="F60" s="45"/>
      <c r="G60" s="28"/>
      <c r="H60" s="29" t="n">
        <f aca="false">IF(OR(RIGHT(D60,1)="V",RIGHT(D60,1)="J"),VALUE(LEFT(D60,LEN(D60)-1)),D60)</f>
        <v>20</v>
      </c>
      <c r="I60" s="28" t="str">
        <f aca="false">Q60&amp;COUNTIF($H$2:$H60,H60)</f>
        <v>Harmeny AAC9</v>
      </c>
      <c r="J60" s="28" t="str">
        <f aca="false">VLOOKUP(L60,ClubNames,2,FALSE())&amp;COUNTIF($L$2:$L60,L60)</f>
        <v>Team East Lothian1</v>
      </c>
      <c r="L60" s="30" t="n">
        <v>40</v>
      </c>
      <c r="M60" s="32" t="s">
        <v>262</v>
      </c>
      <c r="O60" s="9" t="n">
        <v>59</v>
      </c>
      <c r="P60" s="14" t="str">
        <f aca="false">VLOOKUP(I60,J:M,4,FALSE())&amp;IF(RIGHT(D60,1)="L"," (L)",IF(RIGHT(D60,1)="J"," (J)",""))</f>
        <v>Amelie McKay</v>
      </c>
      <c r="Q60" s="14" t="str">
        <f aca="false">VLOOKUP(H60,ClubNames,2,FALSE())</f>
        <v>Harmeny AAC</v>
      </c>
      <c r="R60" s="15" t="n">
        <f aca="false">TIME(A60,B60,C60)</f>
        <v>0.0159027777777778</v>
      </c>
    </row>
    <row r="61" customFormat="false" ht="15.75" hidden="false" customHeight="false" outlineLevel="0" collapsed="false">
      <c r="A61" s="16"/>
      <c r="B61" s="23" t="s">
        <v>263</v>
      </c>
      <c r="C61" s="24" t="n">
        <v>6</v>
      </c>
      <c r="D61" s="25" t="n">
        <v>32</v>
      </c>
      <c r="E61" s="45"/>
      <c r="F61" s="45"/>
      <c r="G61" s="28"/>
      <c r="H61" s="29" t="n">
        <f aca="false">IF(OR(RIGHT(D61,1)="V",RIGHT(D61,1)="J"),VALUE(LEFT(D61,LEN(D61)-1)),D61)</f>
        <v>32</v>
      </c>
      <c r="I61" s="28" t="str">
        <f aca="false">Q61&amp;COUNTIF($H$2:$H61,H61)</f>
        <v>Lasswade AAC4</v>
      </c>
      <c r="J61" s="28" t="str">
        <f aca="false">VLOOKUP(L61,ClubNames,2,FALSE())&amp;COUNTIF($L$2:$L61,L61)</f>
        <v>Haddington Running Club1</v>
      </c>
      <c r="L61" s="30" t="n">
        <v>51</v>
      </c>
      <c r="M61" s="42" t="s">
        <v>264</v>
      </c>
      <c r="O61" s="9" t="n">
        <v>60</v>
      </c>
      <c r="P61" s="14" t="str">
        <f aca="false">VLOOKUP(I61,J:M,4,FALSE())&amp;IF(RIGHT(D61,1)="L"," (L)",IF(RIGHT(D61,1)="J"," (J)",""))</f>
        <v>Darcy Esson</v>
      </c>
      <c r="Q61" s="14" t="str">
        <f aca="false">VLOOKUP(H61,ClubNames,2,FALSE())</f>
        <v>Lasswade AAC</v>
      </c>
      <c r="R61" s="15" t="n">
        <f aca="false">TIME(A61,B61,C61)</f>
        <v>0.0160416666666667</v>
      </c>
    </row>
    <row r="62" customFormat="false" ht="15.75" hidden="false" customHeight="false" outlineLevel="0" collapsed="false">
      <c r="A62" s="16"/>
      <c r="B62" s="23" t="s">
        <v>265</v>
      </c>
      <c r="C62" s="24" t="n">
        <v>13</v>
      </c>
      <c r="D62" s="25" t="n">
        <v>27</v>
      </c>
      <c r="E62" s="45"/>
      <c r="F62" s="45"/>
      <c r="G62" s="28"/>
      <c r="H62" s="29" t="n">
        <f aca="false">IF(OR(RIGHT(D62,1)="V",RIGHT(D62,1)="J"),VALUE(LEFT(D62,LEN(D62)-1)),D62)</f>
        <v>27</v>
      </c>
      <c r="I62" s="28" t="str">
        <f aca="false">Q62&amp;COUNTIF($H$2:$H62,H62)</f>
        <v>Linlithgow AC3</v>
      </c>
      <c r="J62" s="28" t="str">
        <f aca="false">VLOOKUP(L62,ClubNames,2,FALSE())&amp;COUNTIF($L$2:$L62,L62)</f>
        <v>Haddington Running Club2</v>
      </c>
      <c r="L62" s="30" t="n">
        <v>51</v>
      </c>
      <c r="M62" s="42" t="s">
        <v>266</v>
      </c>
      <c r="O62" s="9" t="n">
        <v>61</v>
      </c>
      <c r="P62" s="14" t="str">
        <f aca="false">VLOOKUP(I62,J:M,4,FALSE())&amp;IF(RIGHT(D62,1)="L"," (L)",IF(RIGHT(D62,1)="J"," (J)",""))</f>
        <v>Amelia Ferrario</v>
      </c>
      <c r="Q62" s="14" t="str">
        <f aca="false">VLOOKUP(H62,ClubNames,2,FALSE())</f>
        <v>Linlithgow AC</v>
      </c>
      <c r="R62" s="15" t="n">
        <f aca="false">TIME(A62,B62,C62)</f>
        <v>0.0168171296296296</v>
      </c>
    </row>
    <row r="63" customFormat="false" ht="15.75" hidden="false" customHeight="false" outlineLevel="0" collapsed="false">
      <c r="A63" s="16"/>
      <c r="B63" s="23"/>
      <c r="C63" s="24"/>
      <c r="D63" s="25"/>
      <c r="E63" s="45"/>
      <c r="F63" s="45"/>
      <c r="G63" s="28"/>
      <c r="H63" s="29" t="n">
        <f aca="false">IF(OR(RIGHT(D63,1)="V",RIGHT(D63,1)="J"),VALUE(LEFT(D63,LEN(D63)-1)),D63)</f>
        <v>0</v>
      </c>
      <c r="I63" s="28" t="e">
        <f aca="false">Q63&amp;COUNTIF($H$2:$H63,H63)</f>
        <v>#N/A</v>
      </c>
      <c r="J63" s="28" t="e">
        <f aca="false">VLOOKUP(L63,ClubNames,2,FALSE())&amp;COUNTIF($L$2:$L63,L63)</f>
        <v>#N/A</v>
      </c>
      <c r="L63" s="30"/>
      <c r="M63" s="48"/>
      <c r="O63" s="9" t="n">
        <v>62</v>
      </c>
      <c r="P63" s="14" t="e">
        <f aca="false">VLOOKUP(I63,J:M,4,FALSE())&amp;IF(RIGHT(D63,1)="L"," (L)",IF(RIGHT(D63,1)="J"," (J)",""))</f>
        <v>#N/A</v>
      </c>
      <c r="Q63" s="14" t="e">
        <f aca="false">VLOOKUP(H63,ClubNames,2,FALSE())</f>
        <v>#N/A</v>
      </c>
      <c r="R63" s="15" t="n">
        <f aca="false">TIME(A63,B63,C63)</f>
        <v>0</v>
      </c>
    </row>
    <row r="64" customFormat="false" ht="15.75" hidden="false" customHeight="false" outlineLevel="0" collapsed="false">
      <c r="A64" s="16"/>
      <c r="B64" s="23"/>
      <c r="C64" s="24"/>
      <c r="D64" s="25"/>
      <c r="E64" s="45"/>
      <c r="F64" s="45"/>
      <c r="G64" s="28"/>
      <c r="H64" s="29" t="n">
        <f aca="false">IF(OR(RIGHT(D64,1)="V",RIGHT(D64,1)="J"),VALUE(LEFT(D64,LEN(D64)-1)),D64)</f>
        <v>0</v>
      </c>
      <c r="I64" s="28" t="e">
        <f aca="false">Q64&amp;COUNTIF($H$2:$H64,H64)</f>
        <v>#N/A</v>
      </c>
      <c r="J64" s="28" t="e">
        <f aca="false">VLOOKUP(L64,ClubNames,2,FALSE())&amp;COUNTIF($L$2:$L64,L64)</f>
        <v>#N/A</v>
      </c>
      <c r="L64" s="30"/>
      <c r="M64" s="35"/>
      <c r="O64" s="9" t="n">
        <v>63</v>
      </c>
      <c r="P64" s="14" t="e">
        <f aca="false">VLOOKUP(I64,J:M,4,FALSE())&amp;IF(RIGHT(D64,1)="L"," (L)",IF(RIGHT(D64,1)="J"," (J)",""))</f>
        <v>#N/A</v>
      </c>
      <c r="Q64" s="14" t="e">
        <f aca="false">VLOOKUP(H64,ClubNames,2,FALSE())</f>
        <v>#N/A</v>
      </c>
      <c r="R64" s="15" t="n">
        <f aca="false">TIME(A64,B64,C64)</f>
        <v>0</v>
      </c>
    </row>
    <row r="65" customFormat="false" ht="15.75" hidden="false" customHeight="false" outlineLevel="0" collapsed="false">
      <c r="A65" s="16"/>
      <c r="B65" s="23"/>
      <c r="C65" s="24"/>
      <c r="D65" s="25"/>
      <c r="E65" s="45"/>
      <c r="F65" s="45"/>
      <c r="G65" s="28"/>
      <c r="H65" s="29" t="n">
        <f aca="false">IF(OR(RIGHT(D65,1)="V",RIGHT(D65,1)="J"),VALUE(LEFT(D65,LEN(D65)-1)),D65)</f>
        <v>0</v>
      </c>
      <c r="I65" s="28" t="e">
        <f aca="false">Q65&amp;COUNTIF($H$2:$H65,H65)</f>
        <v>#N/A</v>
      </c>
      <c r="J65" s="28" t="e">
        <f aca="false">VLOOKUP(L65,ClubNames,2,FALSE())&amp;COUNTIF($L$2:$L65,L65)</f>
        <v>#N/A</v>
      </c>
      <c r="L65" s="30"/>
      <c r="M65" s="35"/>
      <c r="O65" s="9" t="n">
        <v>64</v>
      </c>
      <c r="P65" s="14" t="e">
        <f aca="false">VLOOKUP(I65,J:M,4,FALSE())&amp;IF(RIGHT(D65,1)="L"," (L)",IF(RIGHT(D65,1)="J"," (J)",""))</f>
        <v>#N/A</v>
      </c>
      <c r="Q65" s="14" t="e">
        <f aca="false">VLOOKUP(H65,ClubNames,2,FALSE())</f>
        <v>#N/A</v>
      </c>
      <c r="R65" s="15" t="n">
        <f aca="false">TIME(A65,B65,C65)</f>
        <v>0</v>
      </c>
    </row>
    <row r="66" customFormat="false" ht="15.75" hidden="false" customHeight="false" outlineLevel="0" collapsed="false">
      <c r="A66" s="16"/>
      <c r="B66" s="23"/>
      <c r="C66" s="24"/>
      <c r="D66" s="25"/>
      <c r="E66" s="45"/>
      <c r="F66" s="45"/>
      <c r="G66" s="28"/>
      <c r="H66" s="29" t="n">
        <f aca="false">IF(OR(RIGHT(D66,1)="V",RIGHT(D66,1)="J"),VALUE(LEFT(D66,LEN(D66)-1)),D66)</f>
        <v>0</v>
      </c>
      <c r="I66" s="28" t="e">
        <f aca="false">Q66&amp;COUNTIF($H$2:$H66,H66)</f>
        <v>#N/A</v>
      </c>
      <c r="J66" s="28" t="e">
        <f aca="false">VLOOKUP(L66,ClubNames,2,FALSE())&amp;COUNTIF($L$2:$L66,L66)</f>
        <v>#N/A</v>
      </c>
      <c r="L66" s="30"/>
      <c r="M66" s="35"/>
      <c r="O66" s="9" t="n">
        <v>65</v>
      </c>
      <c r="P66" s="14" t="e">
        <f aca="false">VLOOKUP(I66,J:M,4,FALSE())&amp;IF(RIGHT(D66,1)="L"," (L)",IF(RIGHT(D66,1)="J"," (J)",""))</f>
        <v>#N/A</v>
      </c>
      <c r="Q66" s="14" t="e">
        <f aca="false">VLOOKUP(H66,ClubNames,2,FALSE())</f>
        <v>#N/A</v>
      </c>
      <c r="R66" s="15" t="n">
        <f aca="false">TIME(A66,B66,C66)</f>
        <v>0</v>
      </c>
    </row>
    <row r="67" customFormat="false" ht="15.75" hidden="false" customHeight="false" outlineLevel="0" collapsed="false">
      <c r="A67" s="16"/>
      <c r="B67" s="23"/>
      <c r="C67" s="24"/>
      <c r="D67" s="25"/>
      <c r="E67" s="45"/>
      <c r="F67" s="45"/>
      <c r="G67" s="28"/>
      <c r="H67" s="29" t="n">
        <f aca="false">IF(OR(RIGHT(D67,1)="V",RIGHT(D67,1)="J"),VALUE(LEFT(D67,LEN(D67)-1)),D67)</f>
        <v>0</v>
      </c>
      <c r="I67" s="28" t="e">
        <f aca="false">Q67&amp;COUNTIF($H$2:$H67,H67)</f>
        <v>#N/A</v>
      </c>
      <c r="J67" s="28" t="e">
        <f aca="false">VLOOKUP(L67,ClubNames,2,FALSE())&amp;COUNTIF($L$2:$L67,L67)</f>
        <v>#N/A</v>
      </c>
      <c r="L67" s="30"/>
      <c r="M67" s="35"/>
      <c r="O67" s="9" t="n">
        <v>66</v>
      </c>
      <c r="P67" s="14" t="e">
        <f aca="false">VLOOKUP(I67,J:M,4,FALSE())&amp;IF(RIGHT(D67,1)="L"," (L)",IF(RIGHT(D67,1)="J"," (J)",""))</f>
        <v>#N/A</v>
      </c>
      <c r="Q67" s="14" t="e">
        <f aca="false">VLOOKUP(H67,ClubNames,2,FALSE())</f>
        <v>#N/A</v>
      </c>
      <c r="R67" s="15" t="n">
        <f aca="false">TIME(A67,B67,C67)</f>
        <v>0</v>
      </c>
    </row>
    <row r="68" customFormat="false" ht="15.75" hidden="false" customHeight="false" outlineLevel="0" collapsed="false">
      <c r="A68" s="16"/>
      <c r="B68" s="23"/>
      <c r="C68" s="24"/>
      <c r="D68" s="25"/>
      <c r="E68" s="45"/>
      <c r="F68" s="45"/>
      <c r="G68" s="28"/>
      <c r="H68" s="29" t="n">
        <f aca="false">IF(OR(RIGHT(D68,1)="V",RIGHT(D68,1)="J"),VALUE(LEFT(D68,LEN(D68)-1)),D68)</f>
        <v>0</v>
      </c>
      <c r="I68" s="28" t="e">
        <f aca="false">Q68&amp;COUNTIF($H$2:$H68,H68)</f>
        <v>#N/A</v>
      </c>
      <c r="J68" s="28" t="e">
        <f aca="false">VLOOKUP(L68,ClubNames,2,FALSE())&amp;COUNTIF($L$2:$L68,L68)</f>
        <v>#N/A</v>
      </c>
      <c r="L68" s="30"/>
      <c r="M68" s="35"/>
      <c r="O68" s="9" t="n">
        <v>67</v>
      </c>
      <c r="P68" s="14" t="e">
        <f aca="false">VLOOKUP(I68,J:M,4,FALSE())&amp;IF(RIGHT(D68,1)="L"," (L)",IF(RIGHT(D68,1)="J"," (J)",""))</f>
        <v>#N/A</v>
      </c>
      <c r="Q68" s="14" t="e">
        <f aca="false">VLOOKUP(H68,ClubNames,2,FALSE())</f>
        <v>#N/A</v>
      </c>
      <c r="R68" s="15" t="n">
        <f aca="false">TIME(A68,B68,C68)</f>
        <v>0</v>
      </c>
    </row>
    <row r="69" customFormat="false" ht="15.75" hidden="false" customHeight="false" outlineLevel="0" collapsed="false">
      <c r="A69" s="16"/>
      <c r="B69" s="23"/>
      <c r="C69" s="24"/>
      <c r="D69" s="25"/>
      <c r="E69" s="45"/>
      <c r="F69" s="45"/>
      <c r="G69" s="28"/>
      <c r="H69" s="29" t="n">
        <f aca="false">IF(OR(RIGHT(D69,1)="V",RIGHT(D69,1)="J"),VALUE(LEFT(D69,LEN(D69)-1)),D69)</f>
        <v>0</v>
      </c>
      <c r="I69" s="28" t="e">
        <f aca="false">Q69&amp;COUNTIF($H$2:$H69,H69)</f>
        <v>#N/A</v>
      </c>
      <c r="J69" s="28" t="e">
        <f aca="false">VLOOKUP(L69,ClubNames,2,FALSE())&amp;COUNTIF($L$2:$L69,L69)</f>
        <v>#N/A</v>
      </c>
      <c r="L69" s="30"/>
      <c r="M69" s="47"/>
      <c r="O69" s="9" t="n">
        <v>68</v>
      </c>
      <c r="P69" s="14" t="e">
        <f aca="false">VLOOKUP(I69,J:M,4,FALSE())&amp;IF(RIGHT(D69,1)="L"," (L)",IF(RIGHT(D69,1)="J"," (J)",""))</f>
        <v>#N/A</v>
      </c>
      <c r="Q69" s="14" t="e">
        <f aca="false">VLOOKUP(H69,ClubNames,2,FALSE())</f>
        <v>#N/A</v>
      </c>
      <c r="R69" s="15" t="n">
        <f aca="false">TIME(A69,B69,C69)</f>
        <v>0</v>
      </c>
    </row>
    <row r="70" customFormat="false" ht="15.75" hidden="false" customHeight="false" outlineLevel="0" collapsed="false">
      <c r="A70" s="16"/>
      <c r="B70" s="23"/>
      <c r="C70" s="24"/>
      <c r="D70" s="25"/>
      <c r="E70" s="45"/>
      <c r="F70" s="45"/>
      <c r="G70" s="28"/>
      <c r="H70" s="29" t="n">
        <f aca="false">IF(OR(RIGHT(D70,1)="V",RIGHT(D70,1)="J"),VALUE(LEFT(D70,LEN(D70)-1)),D70)</f>
        <v>0</v>
      </c>
      <c r="I70" s="28" t="e">
        <f aca="false">Q70&amp;COUNTIF($H$2:$H70,H70)</f>
        <v>#N/A</v>
      </c>
      <c r="J70" s="28" t="e">
        <f aca="false">VLOOKUP(L70,ClubNames,2,FALSE())&amp;COUNTIF($L$2:$L70,L70)</f>
        <v>#N/A</v>
      </c>
      <c r="L70" s="30"/>
      <c r="M70" s="47"/>
      <c r="O70" s="9" t="n">
        <v>69</v>
      </c>
      <c r="P70" s="14" t="e">
        <f aca="false">VLOOKUP(I70,J:M,4,FALSE())&amp;IF(RIGHT(D70,1)="L"," (L)",IF(RIGHT(D70,1)="J"," (J)",""))</f>
        <v>#N/A</v>
      </c>
      <c r="Q70" s="14" t="e">
        <f aca="false">VLOOKUP(H70,ClubNames,2,FALSE())</f>
        <v>#N/A</v>
      </c>
      <c r="R70" s="15" t="n">
        <f aca="false">TIME(A70,B70,C70)</f>
        <v>0</v>
      </c>
    </row>
    <row r="71" customFormat="false" ht="15.75" hidden="false" customHeight="false" outlineLevel="0" collapsed="false">
      <c r="A71" s="16"/>
      <c r="B71" s="23"/>
      <c r="C71" s="24"/>
      <c r="D71" s="25"/>
      <c r="E71" s="45"/>
      <c r="F71" s="45"/>
      <c r="G71" s="28"/>
      <c r="H71" s="29" t="n">
        <f aca="false">IF(OR(RIGHT(D71,1)="V",RIGHT(D71,1)="J"),VALUE(LEFT(D71,LEN(D71)-1)),D71)</f>
        <v>0</v>
      </c>
      <c r="I71" s="28" t="e">
        <f aca="false">Q71&amp;COUNTIF($H$2:$H71,H71)</f>
        <v>#N/A</v>
      </c>
      <c r="J71" s="28" t="e">
        <f aca="false">VLOOKUP(L71,ClubNames,2,FALSE())&amp;COUNTIF($L$2:$L71,L71)</f>
        <v>#N/A</v>
      </c>
      <c r="L71" s="30"/>
      <c r="M71" s="47"/>
      <c r="O71" s="9" t="n">
        <v>70</v>
      </c>
      <c r="P71" s="14" t="e">
        <f aca="false">VLOOKUP(I71,J:M,4,FALSE())&amp;IF(RIGHT(D71,1)="L"," (L)",IF(RIGHT(D71,1)="J"," (J)",""))</f>
        <v>#N/A</v>
      </c>
      <c r="Q71" s="14" t="e">
        <f aca="false">VLOOKUP(H71,ClubNames,2,FALSE())</f>
        <v>#N/A</v>
      </c>
      <c r="R71" s="15" t="n">
        <f aca="false">TIME(A71,B71,C71)</f>
        <v>0</v>
      </c>
    </row>
    <row r="72" customFormat="false" ht="15.75" hidden="false" customHeight="false" outlineLevel="0" collapsed="false">
      <c r="A72" s="16"/>
      <c r="B72" s="23"/>
      <c r="C72" s="24"/>
      <c r="D72" s="25"/>
      <c r="E72" s="45"/>
      <c r="F72" s="45"/>
      <c r="G72" s="28"/>
      <c r="H72" s="29" t="n">
        <f aca="false">IF(OR(RIGHT(D72,1)="V",RIGHT(D72,1)="J"),VALUE(LEFT(D72,LEN(D72)-1)),D72)</f>
        <v>0</v>
      </c>
      <c r="I72" s="28" t="e">
        <f aca="false">Q72&amp;COUNTIF($H$2:$H72,H72)</f>
        <v>#N/A</v>
      </c>
      <c r="J72" s="28" t="e">
        <f aca="false">VLOOKUP(L72,ClubNames,2,FALSE())&amp;COUNTIF($L$2:$L72,L72)</f>
        <v>#N/A</v>
      </c>
      <c r="L72" s="30"/>
      <c r="M72" s="49"/>
      <c r="O72" s="9" t="n">
        <v>71</v>
      </c>
      <c r="P72" s="14" t="e">
        <f aca="false">VLOOKUP(I72,J:M,4,FALSE())&amp;IF(RIGHT(D72,1)="L"," (L)",IF(RIGHT(D72,1)="J"," (J)",""))</f>
        <v>#N/A</v>
      </c>
      <c r="Q72" s="14" t="e">
        <f aca="false">VLOOKUP(H72,ClubNames,2,FALSE())</f>
        <v>#N/A</v>
      </c>
      <c r="R72" s="15" t="n">
        <f aca="false">TIME(A72,B72,C72)</f>
        <v>0</v>
      </c>
    </row>
    <row r="73" customFormat="false" ht="15.75" hidden="false" customHeight="false" outlineLevel="0" collapsed="false">
      <c r="A73" s="16"/>
      <c r="B73" s="23"/>
      <c r="C73" s="24"/>
      <c r="D73" s="25"/>
      <c r="E73" s="45"/>
      <c r="F73" s="45"/>
      <c r="G73" s="28"/>
      <c r="H73" s="29" t="n">
        <f aca="false">IF(OR(RIGHT(D73,1)="V",RIGHT(D73,1)="J"),VALUE(LEFT(D73,LEN(D73)-1)),D73)</f>
        <v>0</v>
      </c>
      <c r="I73" s="28" t="e">
        <f aca="false">Q73&amp;COUNTIF($H$2:$H73,H73)</f>
        <v>#N/A</v>
      </c>
      <c r="J73" s="28" t="e">
        <f aca="false">VLOOKUP(L73,ClubNames,2,FALSE())&amp;COUNTIF($L$2:$L73,L73)</f>
        <v>#N/A</v>
      </c>
      <c r="L73" s="30"/>
      <c r="M73" s="49"/>
      <c r="O73" s="9" t="n">
        <v>72</v>
      </c>
      <c r="P73" s="14" t="e">
        <f aca="false">VLOOKUP(I73,J:M,4,FALSE())&amp;IF(RIGHT(D73,1)="L"," (L)",IF(RIGHT(D73,1)="J"," (J)",""))</f>
        <v>#N/A</v>
      </c>
      <c r="Q73" s="14" t="e">
        <f aca="false">VLOOKUP(H73,ClubNames,2,FALSE())</f>
        <v>#N/A</v>
      </c>
      <c r="R73" s="15" t="n">
        <f aca="false">TIME(A73,B73,C73)</f>
        <v>0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45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VLOOKUP(I74,J:M,4,FALSE())&amp;IF(RIGHT(D74,1)="L"," (L)",IF(RIGHT(D74,1)="J","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45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VLOOKUP(I75,J:M,4,FALSE())&amp;IF(RIGHT(D75,1)="L"," (L)",IF(RIGHT(D75,1)="J","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45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VLOOKUP(I76,J:M,4,FALSE())&amp;IF(RIGHT(D76,1)="L"," (L)",IF(RIGHT(D76,1)="J","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45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VLOOKUP(I77,J:M,4,FALSE())&amp;IF(RIGHT(D77,1)="L"," (L)",IF(RIGHT(D77,1)="J","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45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VLOOKUP(I78,J:M,4,FALSE())&amp;IF(RIGHT(D78,1)="L"," (L)",IF(RIGHT(D78,1)="J","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45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VLOOKUP(I79,J:M,4,FALSE())&amp;IF(RIGHT(D79,1)="L"," (L)",IF(RIGHT(D79,1)="J","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45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VLOOKUP(I80,J:M,4,FALSE())&amp;IF(RIGHT(D80,1)="L"," (L)",IF(RIGHT(D80,1)="J","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45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VLOOKUP(I81,J:M,4,FALSE())&amp;IF(RIGHT(D81,1)="L"," (L)",IF(RIGHT(D81,1)="J","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45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VLOOKUP(I82,J:M,4,FALSE())&amp;IF(RIGHT(D82,1)="L"," (L)",IF(RIGHT(D82,1)="J","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45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VLOOKUP(I83,J:M,4,FALSE())&amp;IF(RIGHT(D83,1)="L"," (L)",IF(RIGHT(D83,1)="J","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45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VLOOKUP(I84,J:M,4,FALSE())&amp;IF(RIGHT(D84,1)="L"," (L)",IF(RIGHT(D84,1)="J","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45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VLOOKUP(I85,J:M,4,FALSE())&amp;IF(RIGHT(D85,1)="L"," (L)",IF(RIGHT(D85,1)="J","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45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VLOOKUP(I86,J:M,4,FALSE())&amp;IF(RIGHT(D86,1)="L"," (L)",IF(RIGHT(D86,1)="J","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45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VLOOKUP(I87,J:M,4,FALSE())&amp;IF(RIGHT(D87,1)="L"," (L)",IF(RIGHT(D87,1)="J","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45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VLOOKUP(I88,J:M,4,FALSE())&amp;IF(RIGHT(D88,1)="L"," (L)",IF(RIGHT(D88,1)="J","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45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VLOOKUP(I89,J:M,4,FALSE())&amp;IF(RIGHT(D89,1)="L"," (L)",IF(RIGHT(D89,1)="J","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F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VLOOKUP(I90,J:M,4,FALSE())&amp;IF(RIGHT(D90,1)="L"," (L)",IF(RIGHT(D90,1)="J","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F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VLOOKUP(I91,J:M,4,FALSE())&amp;IF(RIGHT(D91,1)="L"," (L)",IF(RIGHT(D91,1)="J","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F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VLOOKUP(I92,J:M,4,FALSE())&amp;IF(RIGHT(D92,1)="L"," (L)",IF(RIGHT(D92,1)="J","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F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VLOOKUP(I93,J:M,4,FALSE())&amp;IF(RIGHT(D93,1)="L"," (L)",IF(RIGHT(D93,1)="J","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F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VLOOKUP(I94,J:M,4,FALSE())&amp;IF(RIGHT(D94,1)="L"," (L)",IF(RIGHT(D94,1)="J","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F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VLOOKUP(I95,J:M,4,FALSE())&amp;IF(RIGHT(D95,1)="L"," (L)",IF(RIGHT(D95,1)="J","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F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VLOOKUP(I96,J:M,4,FALSE())&amp;IF(RIGHT(D96,1)="L"," (L)",IF(RIGHT(D96,1)="J","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F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VLOOKUP(I97,J:M,4,FALSE())&amp;IF(RIGHT(D97,1)="L"," (L)",IF(RIGHT(D97,1)="J","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F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VLOOKUP(I98,J:M,4,FALSE())&amp;IF(RIGHT(D98,1)="L"," (L)",IF(RIGHT(D98,1)="J","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F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VLOOKUP(I99,J:M,4,FALSE())&amp;IF(RIGHT(D99,1)="L"," (L)",IF(RIGHT(D99,1)="J","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F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VLOOKUP(I100,J:M,4,FALSE())&amp;IF(RIGHT(D100,1)="L"," (L)",IF(RIGHT(D100,1)="J","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F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VLOOKUP(I101,J:M,4,FALSE())&amp;IF(RIGHT(D101,1)="L"," (L)",IF(RIGHT(D101,1)="J","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F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VLOOKUP(I102,J:M,4,FALSE())&amp;IF(RIGHT(D102,1)="L"," (L)",IF(RIGHT(D102,1)="J","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F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VLOOKUP(I103,J:M,4,FALSE())&amp;IF(RIGHT(D103,1)="L"," (L)",IF(RIGHT(D103,1)="J","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F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VLOOKUP(I104,J:M,4,FALSE())&amp;IF(RIGHT(D104,1)="L"," (L)",IF(RIGHT(D104,1)="J","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F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VLOOKUP(I105,J:M,4,FALSE())&amp;IF(RIGHT(D105,1)="L"," (L)",IF(RIGHT(D105,1)="J","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F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VLOOKUP(I106,J:M,4,FALSE())&amp;IF(RIGHT(D106,1)="L"," (L)",IF(RIGHT(D106,1)="J","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F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VLOOKUP(I107,J:M,4,FALSE())&amp;IF(RIGHT(D107,1)="L"," (L)",IF(RIGHT(D107,1)="J","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F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VLOOKUP(I108,J:M,4,FALSE())&amp;IF(RIGHT(D108,1)="L"," (L)",IF(RIGHT(D108,1)="J","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F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VLOOKUP(I109,J:M,4,FALSE())&amp;IF(RIGHT(D109,1)="L"," (L)",IF(RIGHT(D109,1)="J","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F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VLOOKUP(I110,J:M,4,FALSE())&amp;IF(RIGHT(D110,1)="L"," (L)",IF(RIGHT(D110,1)="J","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F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VLOOKUP(I111,J:M,4,FALSE())&amp;IF(RIGHT(D111,1)="L"," (L)",IF(RIGHT(D111,1)="J","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F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VLOOKUP(I112,J:M,4,FALSE())&amp;IF(RIGHT(D112,1)="L"," (L)",IF(RIGHT(D112,1)="J","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F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VLOOKUP(I113,J:M,4,FALSE())&amp;IF(RIGHT(D113,1)="L"," (L)",IF(RIGHT(D113,1)="J","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F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VLOOKUP(I114,J:M,4,FALSE())&amp;IF(RIGHT(D114,1)="L"," (L)",IF(RIGHT(D114,1)="J","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F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VLOOKUP(I115,J:M,4,FALSE())&amp;IF(RIGHT(D115,1)="L"," (L)",IF(RIGHT(D115,1)="J","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F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VLOOKUP(I116,J:M,4,FALSE())&amp;IF(RIGHT(D116,1)="L"," (L)",IF(RIGHT(D116,1)="J","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F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VLOOKUP(I117,J:M,4,FALSE())&amp;IF(RIGHT(D117,1)="L"," (L)",IF(RIGHT(D117,1)="J","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F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VLOOKUP(I118,J:M,4,FALSE())&amp;IF(RIGHT(D118,1)="L"," (L)",IF(RIGHT(D118,1)="J","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F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VLOOKUP(I119,J:M,4,FALSE())&amp;IF(RIGHT(D119,1)="L"," (L)",IF(RIGHT(D119,1)="J","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F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VLOOKUP(I120,J:M,4,FALSE())&amp;IF(RIGHT(D120,1)="L"," (L)",IF(RIGHT(D120,1)="J","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F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VLOOKUP(I121,J:M,4,FALSE())&amp;IF(RIGHT(D121,1)="L"," (L)",IF(RIGHT(D121,1)="J","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F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VLOOKUP(I122,J:M,4,FALSE())&amp;IF(RIGHT(D122,1)="L"," (L)",IF(RIGHT(D122,1)="J","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F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VLOOKUP(I123,J:M,4,FALSE())&amp;IF(RIGHT(D123,1)="L"," (L)",IF(RIGHT(D123,1)="J","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F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VLOOKUP(I124,J:M,4,FALSE())&amp;IF(RIGHT(D124,1)="L"," (L)",IF(RIGHT(D124,1)="J","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F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VLOOKUP(I125,J:M,4,FALSE())&amp;IF(RIGHT(D125,1)="L"," (L)",IF(RIGHT(D125,1)="J","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F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VLOOKUP(I126,J:M,4,FALSE())&amp;IF(RIGHT(D126,1)="L"," (L)",IF(RIGHT(D126,1)="J","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F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VLOOKUP(I127,J:M,4,FALSE())&amp;IF(RIGHT(D127,1)="L"," (L)",IF(RIGHT(D127,1)="J","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F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VLOOKUP(I128,J:M,4,FALSE())&amp;IF(RIGHT(D128,1)="L"," (L)",IF(RIGHT(D128,1)="J","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F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VLOOKUP(I129,J:M,4,FALSE())&amp;IF(RIGHT(D129,1)="L"," (L)",IF(RIGHT(D129,1)="J","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F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VLOOKUP(I130,J:M,4,FALSE())&amp;IF(RIGHT(D130,1)="L"," (L)",IF(RIGHT(D130,1)="J","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F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VLOOKUP(I131,J:M,4,FALSE())&amp;IF(RIGHT(D131,1)="L"," (L)",IF(RIGHT(D131,1)="J","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F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VLOOKUP(I132,J:M,4,FALSE())&amp;IF(RIGHT(D132,1)="L"," (L)",IF(RIGHT(D132,1)="J","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F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VLOOKUP(I133,J:M,4,FALSE())&amp;IF(RIGHT(D133,1)="L"," (L)",IF(RIGHT(D133,1)="J","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F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VLOOKUP(I134,J:M,4,FALSE())&amp;IF(RIGHT(D134,1)="L"," (L)",IF(RIGHT(D134,1)="J","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F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VLOOKUP(I135,J:M,4,FALSE())&amp;IF(RIGHT(D135,1)="L"," (L)",IF(RIGHT(D135,1)="J","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VLOOKUP(I136,J:M,4,FALSE())&amp;IF(RIGHT(D136,1)="L"," (L)",IF(RIGHT(D136,1)="J","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VLOOKUP(I137,J:M,4,FALSE())&amp;IF(RIGHT(D137,1)="L"," (L)",IF(RIGHT(D137,1)="J","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VLOOKUP(I138,J:M,4,FALSE())&amp;IF(RIGHT(D138,1)="L"," (L)",IF(RIGHT(D138,1)="J","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VLOOKUP(I139,J:M,4,FALSE())&amp;IF(RIGHT(D139,1)="L"," (L)",IF(RIGHT(D139,1)="J","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VLOOKUP(I140,J:M,4,FALSE())&amp;IF(RIGHT(D140,1)="L"," (L)",IF(RIGHT(D140,1)="J","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VLOOKUP(I141,J:M,4,FALSE())&amp;IF(RIGHT(D141,1)="L"," (L)",IF(RIGHT(D141,1)="J","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VLOOKUP(I142,J:M,4,FALSE())&amp;IF(RIGHT(D142,1)="L"," (L)",IF(RIGHT(D142,1)="J","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VLOOKUP(I143,J:M,4,FALSE())&amp;IF(RIGHT(D143,1)="L"," (L)",IF(RIGHT(D143,1)="J"," (J)",""))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VLOOKUP(I144,J:M,4,FALSE())&amp;IF(RIGHT(D144,1)="L"," (L)",IF(RIGHT(D144,1)="J"," (J)",""))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VLOOKUP(I145,J:M,4,FALSE())&amp;IF(RIGHT(D145,1)="L"," (L)",IF(RIGHT(D145,1)="J"," (J)",""))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VLOOKUP(I146,J:M,4,FALSE())&amp;IF(RIGHT(D146,1)="L"," (L)",IF(RIGHT(D146,1)="J"," (J)",""))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VLOOKUP(I147,J:M,4,FALSE())&amp;IF(RIGHT(D147,1)="L"," (L)",IF(RIGHT(D147,1)="J"," (J)",""))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VLOOKUP(I148,J:M,4,FALSE())&amp;IF(RIGHT(D148,1)="L"," (L)",IF(RIGHT(D148,1)="J"," (J)",""))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VLOOKUP(I149,J:M,4,FALSE())&amp;IF(RIGHT(D149,1)="L"," (L)",IF(RIGHT(D149,1)="J"," (J)",""))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VLOOKUP(I150,J:M,4,FALSE())&amp;IF(RIGHT(D150,1)="L"," (L)",IF(RIGHT(D150,1)="J"," (J)",""))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VLOOKUP(I151,J:M,4,FALSE())&amp;IF(RIGHT(D151,1)="L"," (L)",IF(RIGHT(D151,1)="J"," (J)",""))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VLOOKUP(I152,J:M,4,FALSE())&amp;IF(RIGHT(D152,1)="L"," (L)",IF(RIGHT(D152,1)="J"," (J)",""))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VLOOKUP(I153,J:M,4,FALSE())&amp;IF(RIGHT(D153,1)="L"," (L)",IF(RIGHT(D153,1)="J"," (J)",""))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VLOOKUP(I154,J:M,4,FALSE())&amp;IF(RIGHT(D154,1)="L"," (L)",IF(RIGHT(D154,1)="J"," (J)",""))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VLOOKUP(I155,J:M,4,FALSE())&amp;IF(RIGHT(D155,1)="L"," (L)",IF(RIGHT(D155,1)="J"," (J)",""))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VLOOKUP(I156,J:M,4,FALSE())&amp;IF(RIGHT(D156,1)="L"," (L)",IF(RIGHT(D156,1)="J"," (J)",""))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VLOOKUP(I157,J:M,4,FALSE())&amp;IF(RIGHT(D157,1)="L"," (L)",IF(RIGHT(D157,1)="J"," (J)",""))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VLOOKUP(I158,J:M,4,FALSE())&amp;IF(RIGHT(D158,1)="L"," (L)",IF(RIGHT(D158,1)="J"," (J)",""))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VLOOKUP(I159,J:M,4,FALSE())&amp;IF(RIGHT(D159,1)="L"," (L)",IF(RIGHT(D159,1)="J"," (J)",""))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VLOOKUP(I160,J:M,4,FALSE())&amp;IF(RIGHT(D160,1)="L"," (L)",IF(RIGHT(D160,1)="J"," (J)",""))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VLOOKUP(I161,J:M,4,FALSE())&amp;IF(RIGHT(D161,1)="L"," (L)",IF(RIGHT(D161,1)="J"," (J)",""))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VLOOKUP(I162,J:M,4,FALSE())&amp;IF(RIGHT(D162,1)="L"," (L)",IF(RIGHT(D162,1)="J"," (J)",""))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VLOOKUP(I163,J:M,4,FALSE())&amp;IF(RIGHT(D163,1)="L"," (L)",IF(RIGHT(D163,1)="J"," (J)",""))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VLOOKUP(I164,J:M,4,FALSE())&amp;IF(RIGHT(D164,1)="L"," (L)",IF(RIGHT(D164,1)="J"," (J)",""))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VLOOKUP(I165,J:M,4,FALSE())&amp;IF(RIGHT(D165,1)="L"," (L)",IF(RIGHT(D165,1)="J"," (J)",""))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VLOOKUP(I166,J:M,4,FALSE())&amp;IF(RIGHT(D166,1)="L"," (L)",IF(RIGHT(D166,1)="J"," (J)",""))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VLOOKUP(I167,J:M,4,FALSE())&amp;IF(RIGHT(D167,1)="L"," (L)",IF(RIGHT(D167,1)="J"," (J)",""))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VLOOKUP(I168,J:M,4,FALSE())&amp;IF(RIGHT(D168,1)="L"," (L)",IF(RIGHT(D168,1)="J"," (J)",""))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VLOOKUP(I169,J:M,4,FALSE())&amp;IF(RIGHT(D169,1)="L"," (L)",IF(RIGHT(D169,1)="J"," (J)",""))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VLOOKUP(I170,J:M,4,FALSE())&amp;IF(RIGHT(D170,1)="L"," (L)",IF(RIGHT(D170,1)="J"," (J)",""))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VLOOKUP(I171,J:M,4,FALSE())&amp;IF(RIGHT(D171,1)="L"," (L)",IF(RIGHT(D171,1)="J"," (J)",""))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VLOOKUP(I172,J:M,4,FALSE())&amp;IF(RIGHT(D172,1)="L"," (L)",IF(RIGHT(D172,1)="J"," (J)",""))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VLOOKUP(I173,J:M,4,FALSE())&amp;IF(RIGHT(D173,1)="L"," (L)",IF(RIGHT(D173,1)="J"," (J)",""))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VLOOKUP(I174,J:M,4,FALSE())&amp;IF(RIGHT(D174,1)="L"," (L)",IF(RIGHT(D174,1)="J"," (J)",""))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VLOOKUP(I175,J:M,4,FALSE())&amp;IF(RIGHT(D175,1)="L"," (L)",IF(RIGHT(D175,1)="J"," (J)",""))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VLOOKUP(I176,J:M,4,FALSE())&amp;IF(RIGHT(D176,1)="L"," (L)",IF(RIGHT(D176,1)="J"," (J)",""))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VLOOKUP(I177,J:M,4,FALSE())&amp;IF(RIGHT(D177,1)="L"," (L)",IF(RIGHT(D177,1)="J"," (J)",""))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VLOOKUP(I178,J:M,4,FALSE())&amp;IF(RIGHT(D178,1)="L"," (L)",IF(RIGHT(D178,1)="J"," (J)",""))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VLOOKUP(I179,J:M,4,FALSE())&amp;IF(RIGHT(D179,1)="L"," (L)",IF(RIGHT(D179,1)="J"," (J)",""))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VLOOKUP(I180,J:M,4,FALSE())&amp;IF(RIGHT(D180,1)="L"," (L)",IF(RIGHT(D180,1)="J"," (J)",""))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VLOOKUP(I181,J:M,4,FALSE())&amp;IF(RIGHT(D181,1)="L"," (L)",IF(RIGHT(D181,1)="J"," (J)",""))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VLOOKUP(I182,J:M,4,FALSE())&amp;IF(RIGHT(D182,1)="L"," (L)",IF(RIGHT(D182,1)="J"," (J)",""))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VLOOKUP(I183,J:M,4,FALSE())&amp;IF(RIGHT(D183,1)="L"," (L)",IF(RIGHT(D183,1)="J"," (J)",""))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VLOOKUP(I184,J:M,4,FALSE())&amp;IF(RIGHT(D184,1)="L"," (L)",IF(RIGHT(D184,1)="J"," (J)",""))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VLOOKUP(I185,J:M,4,FALSE())&amp;IF(RIGHT(D185,1)="L"," (L)",IF(RIGHT(D185,1)="J"," (J)",""))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VLOOKUP(I186,J:M,4,FALSE())&amp;IF(RIGHT(D186,1)="L"," (L)",IF(RIGHT(D186,1)="J"," (J)",""))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VLOOKUP(I187,J:M,4,FALSE())&amp;IF(RIGHT(D187,1)="L"," (L)",IF(RIGHT(D187,1)="J"," (J)",""))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VLOOKUP(I188,J:M,4,FALSE())&amp;IF(RIGHT(D188,1)="L"," (L)",IF(RIGHT(D188,1)="J"," (J)",""))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VLOOKUP(I189,J:M,4,FALSE())&amp;IF(RIGHT(D189,1)="L"," (L)",IF(RIGHT(D189,1)="J"," (J)",""))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VLOOKUP(I190,J:M,4,FALSE())&amp;IF(RIGHT(D190,1)="L"," (L)",IF(RIGHT(D190,1)="J"," (J)",""))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VLOOKUP(I191,J:M,4,FALSE())&amp;IF(RIGHT(D191,1)="L"," (L)",IF(RIGHT(D191,1)="J"," (J)",""))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VLOOKUP(I192,J:M,4,FALSE())&amp;IF(RIGHT(D192,1)="L"," (L)",IF(RIGHT(D192,1)="J"," (J)",""))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VLOOKUP(I193,J:M,4,FALSE())&amp;IF(RIGHT(D193,1)="L"," (L)",IF(RIGHT(D193,1)="J"," (J)",""))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VLOOKUP(I194,J:M,4,FALSE())&amp;IF(RIGHT(D194,1)="L"," (L)",IF(RIGHT(D194,1)="J"," (J)",""))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VLOOKUP(I195,J:M,4,FALSE())&amp;IF(RIGHT(D195,1)="L"," (L)",IF(RIGHT(D195,1)="J"," (J)",""))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VLOOKUP(I196,J:M,4,FALSE())&amp;IF(RIGHT(D196,1)="L"," (L)",IF(RIGHT(D196,1)="J"," (J)",""))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VLOOKUP(I197,J:M,4,FALSE())&amp;IF(RIGHT(D197,1)="L"," (L)",IF(RIGHT(D197,1)="J"," (J)",""))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VLOOKUP(I198,J:M,4,FALSE())&amp;IF(RIGHT(D198,1)="L"," (L)",IF(RIGHT(D198,1)="J"," (J)",""))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VLOOKUP(I199,J:M,4,FALSE())&amp;IF(RIGHT(D199,1)="L"," (L)",IF(RIGHT(D199,1)="J"," (J)",""))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VLOOKUP(I200,J:M,4,FALSE())&amp;IF(RIGHT(D200,1)="L"," (L)",IF(RIGHT(D200,1)="J"," (J)",""))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VLOOKUP(I201,J:M,4,FALSE())&amp;IF(RIGHT(D201,1)="L"," (L)",IF(RIGHT(D201,1)="J"," (J)",""))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VLOOKUP(I202,J:M,4,FALSE())&amp;IF(RIGHT(D202,1)="L"," (L)",IF(RIGHT(D202,1)="J"," (J)",""))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VLOOKUP(I203,J:M,4,FALSE())&amp;IF(RIGHT(D203,1)="L"," (L)",IF(RIGHT(D203,1)="J"," (J)",""))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VLOOKUP(I204,J:M,4,FALSE())&amp;IF(RIGHT(D204,1)="L"," (L)",IF(RIGHT(D204,1)="J"," (J)",""))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VLOOKUP(I205,J:M,4,FALSE())&amp;IF(RIGHT(D205,1)="L"," (L)",IF(RIGHT(D205,1)="J"," (J)",""))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VLOOKUP(I206,J:M,4,FALSE())&amp;IF(RIGHT(D206,1)="L"," (L)",IF(RIGHT(D206,1)="J"," (J)",""))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VLOOKUP(I207,J:M,4,FALSE())&amp;IF(RIGHT(D207,1)="L"," (L)",IF(RIGHT(D207,1)="J"," (J)",""))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VLOOKUP(I208,J:M,4,FALSE())&amp;IF(RIGHT(D208,1)="L"," (L)",IF(RIGHT(D208,1)="J"," (J)",""))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VLOOKUP(I209,J:M,4,FALSE())&amp;IF(RIGHT(D209,1)="L"," (L)",IF(RIGHT(D209,1)="J"," (J)",""))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VLOOKUP(I210,J:M,4,FALSE())&amp;IF(RIGHT(D210,1)="L"," (L)",IF(RIGHT(D210,1)="J"," (J)",""))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VLOOKUP(I211,J:M,4,FALSE())&amp;IF(RIGHT(D211,1)="L"," (L)",IF(RIGHT(D211,1)="J"," (J)",""))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VLOOKUP(I212,J:M,4,FALSE())&amp;IF(RIGHT(D212,1)="L"," (L)",IF(RIGHT(D212,1)="J"," (J)",""))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VLOOKUP(I213,J:M,4,FALSE())&amp;IF(RIGHT(D213,1)="L"," (L)",IF(RIGHT(D213,1)="J"," (J)",""))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VLOOKUP(I214,J:M,4,FALSE())&amp;IF(RIGHT(D214,1)="L"," (L)",IF(RIGHT(D214,1)="J"," (J)",""))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VLOOKUP(I215,J:M,4,FALSE())&amp;IF(RIGHT(D215,1)="L"," (L)",IF(RIGHT(D215,1)="J"," (J)",""))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VLOOKUP(I216,J:M,4,FALSE())&amp;IF(RIGHT(D216,1)="L"," (L)",IF(RIGHT(D216,1)="J"," (J)",""))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VLOOKUP(I217,J:M,4,FALSE())&amp;IF(RIGHT(D217,1)="L"," (L)",IF(RIGHT(D217,1)="J"," (J)",""))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VLOOKUP(I218,J:M,4,FALSE())&amp;IF(RIGHT(D218,1)="L"," (L)",IF(RIGHT(D218,1)="J"," (J)",""))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VLOOKUP(I219,J:M,4,FALSE())&amp;IF(RIGHT(D219,1)="L"," (L)",IF(RIGHT(D219,1)="J"," (J)",""))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VLOOKUP(I220,J:M,4,FALSE())&amp;IF(RIGHT(D220,1)="L"," (L)",IF(RIGHT(D220,1)="J"," (J)",""))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VLOOKUP(I221,J:M,4,FALSE())&amp;IF(RIGHT(D221,1)="L"," (L)",IF(RIGHT(D221,1)="J"," (J)",""))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VLOOKUP(I222,J:M,4,FALSE())&amp;IF(RIGHT(D222,1)="L"," (L)",IF(RIGHT(D222,1)="J"," (J)",""))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VLOOKUP(I223,J:M,4,FALSE())&amp;IF(RIGHT(D223,1)="L"," (L)",IF(RIGHT(D223,1)="J"," (J)",""))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VLOOKUP(I224,J:M,4,FALSE())&amp;IF(RIGHT(D224,1)="L"," (L)",IF(RIGHT(D224,1)="J"," (J)",""))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VLOOKUP(I225,J:M,4,FALSE())&amp;IF(RIGHT(D225,1)="L"," (L)",IF(RIGHT(D225,1)="J"," (J)",""))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VLOOKUP(I226,J:M,4,FALSE())&amp;IF(RIGHT(D226,1)="L"," (L)",IF(RIGHT(D226,1)="J"," (J)",""))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VLOOKUP(I227,J:M,4,FALSE())&amp;IF(RIGHT(D227,1)="L"," (L)",IF(RIGHT(D227,1)="J"," (J)",""))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VLOOKUP(I228,J:M,4,FALSE())&amp;IF(RIGHT(D228,1)="L"," (L)",IF(RIGHT(D228,1)="J"," (J)",""))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VLOOKUP(I229,J:M,4,FALSE())&amp;IF(RIGHT(D229,1)="L"," (L)",IF(RIGHT(D229,1)="J"," (J)",""))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VLOOKUP(I230,J:M,4,FALSE())&amp;IF(RIGHT(D230,1)="L"," (L)",IF(RIGHT(D230,1)="J"," (J)",""))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VLOOKUP(I231,J:M,4,FALSE())&amp;IF(RIGHT(D231,1)="L"," (L)",IF(RIGHT(D231,1)="J"," (J)",""))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VLOOKUP(I232,J:M,4,FALSE())&amp;IF(RIGHT(D232,1)="L"," (L)",IF(RIGHT(D232,1)="J"," (J)",""))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VLOOKUP(I233,J:M,4,FALSE())&amp;IF(RIGHT(D233,1)="L"," (L)",IF(RIGHT(D233,1)="J"," (J)",""))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VLOOKUP(I234,J:M,4,FALSE())&amp;IF(RIGHT(D234,1)="L"," (L)",IF(RIGHT(D234,1)="J"," (J)",""))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VLOOKUP(I235,J:M,4,FALSE())&amp;IF(RIGHT(D235,1)="L"," (L)",IF(RIGHT(D235,1)="J"," (J)",""))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VLOOKUP(I236,J:M,4,FALSE())&amp;IF(RIGHT(D236,1)="L"," (L)",IF(RIGHT(D236,1)="J"," (J)",""))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VLOOKUP(I237,J:M,4,FALSE())&amp;IF(RIGHT(D237,1)="L"," (L)",IF(RIGHT(D237,1)="J"," (J)",""))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VLOOKUP(I238,J:M,4,FALSE())&amp;IF(RIGHT(D238,1)="L"," (L)",IF(RIGHT(D238,1)="J"," (J)",""))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VLOOKUP(I239,J:M,4,FALSE())&amp;IF(RIGHT(D239,1)="L"," (L)",IF(RIGHT(D239,1)="J"," (J)",""))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VLOOKUP(I240,J:M,4,FALSE())&amp;IF(RIGHT(D240,1)="L"," (L)",IF(RIGHT(D240,1)="J"," (J)",""))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VLOOKUP(I241,J:M,4,FALSE())&amp;IF(RIGHT(D241,1)="L"," (L)",IF(RIGHT(D241,1)="J"," (J)",""))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VLOOKUP(I242,J:M,4,FALSE())&amp;IF(RIGHT(D242,1)="L"," (L)",IF(RIGHT(D242,1)="J"," (J)",""))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VLOOKUP(I243,J:M,4,FALSE())&amp;IF(RIGHT(D243,1)="L"," (L)",IF(RIGHT(D243,1)="J"," (J)",""))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VLOOKUP(I244,J:M,4,FALSE())&amp;IF(RIGHT(D244,1)="L"," (L)",IF(RIGHT(D244,1)="J"," (J)",""))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VLOOKUP(I245,J:M,4,FALSE())&amp;IF(RIGHT(D245,1)="L"," (L)",IF(RIGHT(D245,1)="J"," (J)",""))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VLOOKUP(I246,J:M,4,FALSE())&amp;IF(RIGHT(D246,1)="L"," (L)",IF(RIGHT(D246,1)="J"," (J)",""))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VLOOKUP(I247,J:M,4,FALSE())&amp;IF(RIGHT(D247,1)="L"," (L)",IF(RIGHT(D247,1)="J"," (J)",""))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VLOOKUP(I248,J:M,4,FALSE())&amp;IF(RIGHT(D248,1)="L"," (L)",IF(RIGHT(D248,1)="J"," (J)",""))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VLOOKUP(I249,J:M,4,FALSE())&amp;IF(RIGHT(D249,1)="L"," (L)",IF(RIGHT(D249,1)="J"," (J)",""))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VLOOKUP(I250,J:M,4,FALSE())&amp;IF(RIGHT(D250,1)="L"," (L)",IF(RIGHT(D250,1)="J"," (J)",""))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VLOOKUP(I251,J:M,4,FALSE())&amp;IF(RIGHT(D251,1)="L"," (L)",IF(RIGHT(D251,1)="J"," (J)",""))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VLOOKUP(I252,J:M,4,FALSE())&amp;IF(RIGHT(D252,1)="L"," (L)",IF(RIGHT(D252,1)="J"," (J)",""))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VLOOKUP(I253,J:M,4,FALSE())&amp;IF(RIGHT(D253,1)="L"," (L)",IF(RIGHT(D253,1)="J"," (J)",""))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VLOOKUP(I254,J:M,4,FALSE())&amp;IF(RIGHT(D254,1)="L"," (L)",IF(RIGHT(D254,1)="J"," (J)",""))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VLOOKUP(I255,J:M,4,FALSE())&amp;IF(RIGHT(D255,1)="L"," (L)",IF(RIGHT(D255,1)="J"," (J)",""))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VLOOKUP(I256,J:M,4,FALSE())&amp;IF(RIGHT(D256,1)="L"," (L)",IF(RIGHT(D256,1)="J"," (J)",""))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VLOOKUP(I257,J:M,4,FALSE())&amp;IF(RIGHT(D257,1)="L"," (L)",IF(RIGHT(D257,1)="J"," (J)",""))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VLOOKUP(I258,J:M,4,FALSE())&amp;IF(RIGHT(D258,1)="L"," (L)",IF(RIGHT(D258,1)="J"," (J)",""))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VLOOKUP(I259,J:M,4,FALSE())&amp;IF(RIGHT(D259,1)="L"," (L)",IF(RIGHT(D259,1)="J"," (J)",""))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VLOOKUP(I260,J:M,4,FALSE())&amp;IF(RIGHT(D260,1)="L"," (L)",IF(RIGHT(D260,1)="J"," (J)",""))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VLOOKUP(I261,J:M,4,FALSE())&amp;IF(RIGHT(D261,1)="L"," (L)",IF(RIGHT(D261,1)="J"," (J)",""))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VLOOKUP(I262,J:M,4,FALSE())&amp;IF(RIGHT(D262,1)="L"," (L)",IF(RIGHT(D262,1)="J"," (J)",""))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VLOOKUP(I263,J:M,4,FALSE())&amp;IF(RIGHT(D263,1)="L"," (L)",IF(RIGHT(D263,1)="J"," (J)",""))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VLOOKUP(I264,J:M,4,FALSE())&amp;IF(RIGHT(D264,1)="L"," (L)",IF(RIGHT(D264,1)="J"," (J)",""))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VLOOKUP(I265,J:M,4,FALSE())&amp;IF(RIGHT(D265,1)="L"," (L)",IF(RIGHT(D265,1)="J"," (J)",""))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VLOOKUP(I266,J:M,4,FALSE())&amp;IF(RIGHT(D266,1)="L"," (L)",IF(RIGHT(D266,1)="J"," (J)",""))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VLOOKUP(I267,J:M,4,FALSE())&amp;IF(RIGHT(D267,1)="L"," (L)",IF(RIGHT(D267,1)="J"," (J)",""))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VLOOKUP(I268,J:M,4,FALSE())&amp;IF(RIGHT(D268,1)="L"," (L)",IF(RIGHT(D268,1)="J"," (J)",""))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VLOOKUP(I269,J:M,4,FALSE())&amp;IF(RIGHT(D269,1)="L"," (L)",IF(RIGHT(D269,1)="J"," (J)",""))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VLOOKUP(I270,J:M,4,FALSE())&amp;IF(RIGHT(D270,1)="L"," (L)",IF(RIGHT(D270,1)="J"," (J)",""))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VLOOKUP(I271,J:M,4,FALSE())&amp;IF(RIGHT(D271,1)="L"," (L)",IF(RIGHT(D271,1)="J"," (J)",""))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VLOOKUP(I272,J:M,4,FALSE())&amp;IF(RIGHT(D272,1)="L"," (L)",IF(RIGHT(D272,1)="J"," (J)",""))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VLOOKUP(I273,J:M,4,FALSE())&amp;IF(RIGHT(D273,1)="L"," (L)",IF(RIGHT(D273,1)="J"," (J)",""))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VLOOKUP(I274,J:M,4,FALSE())&amp;IF(RIGHT(D274,1)="L"," (L)",IF(RIGHT(D274,1)="J"," (J)",""))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VLOOKUP(I275,J:M,4,FALSE())&amp;IF(RIGHT(D275,1)="L"," (L)",IF(RIGHT(D275,1)="J"," (J)",""))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VLOOKUP(I276,J:M,4,FALSE())&amp;IF(RIGHT(D276,1)="L"," (L)",IF(RIGHT(D276,1)="J"," (J)",""))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VLOOKUP(I277,J:M,4,FALSE())&amp;IF(RIGHT(D277,1)="L"," (L)",IF(RIGHT(D277,1)="J"," (J)",""))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VLOOKUP(I278,J:M,4,FALSE())&amp;IF(RIGHT(D278,1)="L"," (L)",IF(RIGHT(D278,1)="J"," (J)",""))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VLOOKUP(I279,J:M,4,FALSE())&amp;IF(RIGHT(D279,1)="L"," (L)",IF(RIGHT(D279,1)="J"," (J)",""))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VLOOKUP(I280,J:M,4,FALSE())&amp;IF(RIGHT(D280,1)="L"," (L)",IF(RIGHT(D280,1)="J"," (J)",""))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VLOOKUP(I281,J:M,4,FALSE())&amp;IF(RIGHT(D281,1)="L"," (L)",IF(RIGHT(D281,1)="J"," (J)",""))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VLOOKUP(I282,J:M,4,FALSE())&amp;IF(RIGHT(D282,1)="L"," (L)",IF(RIGHT(D282,1)="J"," (J)",""))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VLOOKUP(I283,J:M,4,FALSE())&amp;IF(RIGHT(D283,1)="L"," (L)",IF(RIGHT(D283,1)="J"," (J)",""))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VLOOKUP(I284,J:M,4,FALSE())&amp;IF(RIGHT(D284,1)="L"," (L)",IF(RIGHT(D284,1)="J"," (J)",""))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VLOOKUP(I285,J:M,4,FALSE())&amp;IF(RIGHT(D285,1)="L"," (L)",IF(RIGHT(D285,1)="J"," (J)",""))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VLOOKUP(I286,J:M,4,FALSE())&amp;IF(RIGHT(D286,1)="L"," (L)",IF(RIGHT(D286,1)="J"," (J)",""))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VLOOKUP(I287,J:M,4,FALSE())&amp;IF(RIGHT(D287,1)="L"," (L)",IF(RIGHT(D287,1)="J"," (J)",""))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VLOOKUP(I288,J:M,4,FALSE())&amp;IF(RIGHT(D288,1)="L"," (L)",IF(RIGHT(D288,1)="J"," (J)",""))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VLOOKUP(I289,J:M,4,FALSE())&amp;IF(RIGHT(D289,1)="L"," (L)",IF(RIGHT(D289,1)="J"," (J)",""))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VLOOKUP(I290,J:M,4,FALSE())&amp;IF(RIGHT(D290,1)="L"," (L)",IF(RIGHT(D290,1)="J"," (J)",""))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VLOOKUP(I291,J:M,4,FALSE())&amp;IF(RIGHT(D291,1)="L"," (L)",IF(RIGHT(D291,1)="J"," (J)",""))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VLOOKUP(I292,J:M,4,FALSE())&amp;IF(RIGHT(D292,1)="L"," (L)",IF(RIGHT(D292,1)="J"," (J)",""))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VLOOKUP(I293,J:M,4,FALSE())&amp;IF(RIGHT(D293,1)="L"," (L)",IF(RIGHT(D293,1)="J"," (J)",""))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VLOOKUP(I294,J:M,4,FALSE())&amp;IF(RIGHT(D294,1)="L"," (L)",IF(RIGHT(D294,1)="J"," (J)",""))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VLOOKUP(I295,J:M,4,FALSE())&amp;IF(RIGHT(D295,1)="L"," (L)",IF(RIGHT(D295,1)="J"," (J)",""))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VLOOKUP(I296,J:M,4,FALSE())&amp;IF(RIGHT(D296,1)="L"," (L)",IF(RIGHT(D296,1)="J"," (J)",""))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VLOOKUP(I297,J:M,4,FALSE())&amp;IF(RIGHT(D297,1)="L"," (L)",IF(RIGHT(D297,1)="J"," (J)",""))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VLOOKUP(I298,J:M,4,FALSE())&amp;IF(RIGHT(D298,1)="L"," (L)",IF(RIGHT(D298,1)="J"," (J)",""))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VLOOKUP(I299,J:M,4,FALSE())&amp;IF(RIGHT(D299,1)="L"," (L)",IF(RIGHT(D299,1)="J"," (J)",""))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VLOOKUP(I300,J:M,4,FALSE())&amp;IF(RIGHT(D300,1)="L"," (L)",IF(RIGHT(D300,1)="J"," (J)",""))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VLOOKUP(I301,J:M,4,FALSE())&amp;IF(RIGHT(D301,1)="L"," (L)",IF(RIGHT(D301,1)="J"," (J)",""))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true" showOutlineSymbols="true" defaultGridColor="true" view="normal" topLeftCell="A49" colorId="64" zoomScale="100" zoomScaleNormal="100" zoomScalePageLayoutView="100" workbookViewId="0">
      <selection pane="topLeft" activeCell="M76" activeCellId="0" sqref="M76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5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17" t="s">
        <v>58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235</v>
      </c>
      <c r="C2" s="24" t="n">
        <v>19</v>
      </c>
      <c r="D2" s="25" t="n">
        <v>18</v>
      </c>
      <c r="E2" s="26" t="n">
        <v>1</v>
      </c>
      <c r="F2" s="27" t="str">
        <f aca="false">Clubs!B3</f>
        <v>Edinburgh AC</v>
      </c>
      <c r="G2" s="28" t="n">
        <f aca="false">COUNTIF($H:$H,E2)</f>
        <v>20</v>
      </c>
      <c r="H2" s="29" t="n">
        <f aca="false">IF(OR(RIGHT(D2,1)="V",RIGHT(D2,1)="J"),VALUE(LEFT(D2,LEN(D2)-1)),D2)</f>
        <v>18</v>
      </c>
      <c r="I2" s="28" t="str">
        <f aca="false">Q2&amp;COUNTIF($H$2:$H2,H2)</f>
        <v>Central AC1</v>
      </c>
      <c r="J2" s="28" t="str">
        <f aca="false">VLOOKUP(L2,ClubNames,2,FALSE())&amp;COUNTIF($L$2:$L2,L2)</f>
        <v>Edinburgh AC1</v>
      </c>
      <c r="L2" s="30" t="n">
        <v>1</v>
      </c>
      <c r="M2" s="32" t="s">
        <v>267</v>
      </c>
      <c r="O2" s="9" t="n">
        <v>1</v>
      </c>
      <c r="P2" s="14" t="str">
        <f aca="false">VLOOKUP(I2,J:M,4,FALSE())&amp;IF(RIGHT(D2,1)="V"," (V)",IF(RIGHT(D2,1)="J"," (J)",""))</f>
        <v>Morag Millar</v>
      </c>
      <c r="Q2" s="14" t="str">
        <f aca="false">VLOOKUP(H2,ClubNames,2,FALSE())</f>
        <v>Central AC</v>
      </c>
      <c r="R2" s="15" t="n">
        <f aca="false">TIME(A2,B2,C2)</f>
        <v>0.0141087962962963</v>
      </c>
    </row>
    <row r="3" customFormat="false" ht="15.75" hidden="false" customHeight="false" outlineLevel="0" collapsed="false">
      <c r="A3" s="16"/>
      <c r="B3" s="23" t="s">
        <v>250</v>
      </c>
      <c r="C3" s="24" t="n">
        <v>31</v>
      </c>
      <c r="D3" s="25" t="n">
        <v>18</v>
      </c>
      <c r="E3" s="26" t="n">
        <v>2</v>
      </c>
      <c r="F3" s="27" t="str">
        <f aca="false">Clubs!B4</f>
        <v>Perth Road Runners</v>
      </c>
      <c r="G3" s="28" t="n">
        <f aca="false">COUNTIF($H:$H,E3)</f>
        <v>7</v>
      </c>
      <c r="H3" s="29" t="n">
        <f aca="false">IF(OR(RIGHT(D3,1)="V",RIGHT(D3,1)="J"),VALUE(LEFT(D3,LEN(D3)-1)),D3)</f>
        <v>18</v>
      </c>
      <c r="I3" s="28" t="str">
        <f aca="false">Q3&amp;COUNTIF($H$2:$H3,H3)</f>
        <v>Central AC2</v>
      </c>
      <c r="J3" s="28" t="str">
        <f aca="false">VLOOKUP(L3,ClubNames,2,FALSE())&amp;COUNTIF($L$2:$L3,L3)</f>
        <v>Edinburgh AC2</v>
      </c>
      <c r="L3" s="30" t="n">
        <v>1</v>
      </c>
      <c r="M3" s="32" t="s">
        <v>268</v>
      </c>
      <c r="O3" s="9" t="n">
        <f aca="false">1+O2</f>
        <v>2</v>
      </c>
      <c r="P3" s="14" t="str">
        <f aca="false">VLOOKUP(I3,J:M,4,FALSE())&amp;IF(RIGHT(D3,1)="V"," (V)",IF(RIGHT(D3,1)="J"," (J)",""))</f>
        <v>Grace Whelan </v>
      </c>
      <c r="Q3" s="14" t="str">
        <f aca="false">VLOOKUP(H3,ClubNames,2,FALSE())</f>
        <v>Central AC</v>
      </c>
      <c r="R3" s="15" t="n">
        <f aca="false">TIME(A3,B3,C3)</f>
        <v>0.0149421296296296</v>
      </c>
    </row>
    <row r="4" customFormat="false" ht="15.75" hidden="false" customHeight="false" outlineLevel="0" collapsed="false">
      <c r="A4" s="16"/>
      <c r="B4" s="23" t="s">
        <v>250</v>
      </c>
      <c r="C4" s="24" t="n">
        <v>49</v>
      </c>
      <c r="D4" s="25" t="n">
        <v>1</v>
      </c>
      <c r="E4" s="26" t="n">
        <v>3</v>
      </c>
      <c r="F4" s="27" t="str">
        <f aca="false">Clubs!B5</f>
        <v>Lothian Running Club</v>
      </c>
      <c r="G4" s="28" t="n">
        <f aca="false">COUNTIF($H:$H,E4)</f>
        <v>11</v>
      </c>
      <c r="H4" s="29" t="n">
        <f aca="false">IF(OR(RIGHT(D4,1)="V",RIGHT(D4,1)="J"),VALUE(LEFT(D4,LEN(D4)-1)),D4)</f>
        <v>1</v>
      </c>
      <c r="I4" s="28" t="str">
        <f aca="false">Q4&amp;COUNTIF($H$2:$H4,H4)</f>
        <v>Edinburgh AC1</v>
      </c>
      <c r="J4" s="28" t="str">
        <f aca="false">VLOOKUP(L4,ClubNames,2,FALSE())&amp;COUNTIF($L$2:$L4,L4)</f>
        <v>Edinburgh AC3</v>
      </c>
      <c r="L4" s="30" t="n">
        <v>1</v>
      </c>
      <c r="M4" s="32" t="s">
        <v>269</v>
      </c>
      <c r="O4" s="9" t="n">
        <f aca="false">1+O3</f>
        <v>3</v>
      </c>
      <c r="P4" s="14" t="str">
        <f aca="false">VLOOKUP(I4,J:M,4,FALSE())&amp;IF(RIGHT(D4,1)="V"," (V)",IF(RIGHT(D4,1)="J"," (J)",""))</f>
        <v>Kirsty Walker</v>
      </c>
      <c r="Q4" s="14" t="str">
        <f aca="false">VLOOKUP(H4,ClubNames,2,FALSE())</f>
        <v>Edinburgh AC</v>
      </c>
      <c r="R4" s="15" t="n">
        <f aca="false">TIME(A4,B4,C4)</f>
        <v>0.015150462962963</v>
      </c>
    </row>
    <row r="5" customFormat="false" ht="15.75" hidden="false" customHeight="false" outlineLevel="0" collapsed="false">
      <c r="A5" s="16"/>
      <c r="B5" s="23" t="s">
        <v>250</v>
      </c>
      <c r="C5" s="24" t="n">
        <v>58</v>
      </c>
      <c r="D5" s="25" t="n">
        <v>1</v>
      </c>
      <c r="E5" s="26" t="n">
        <v>4</v>
      </c>
      <c r="F5" s="27" t="str">
        <f aca="false">Clubs!B6</f>
        <v>Teviotdale Harriers</v>
      </c>
      <c r="G5" s="28" t="n">
        <f aca="false">COUNTIF($H:$H,E5)</f>
        <v>0</v>
      </c>
      <c r="H5" s="29" t="n">
        <f aca="false">IF(OR(RIGHT(D5,1)="V",RIGHT(D5,1)="J"),VALUE(LEFT(D5,LEN(D5)-1)),D5)</f>
        <v>1</v>
      </c>
      <c r="I5" s="28" t="str">
        <f aca="false">Q5&amp;COUNTIF($H$2:$H5,H5)</f>
        <v>Edinburgh AC2</v>
      </c>
      <c r="J5" s="28" t="str">
        <f aca="false">VLOOKUP(L5,ClubNames,2,FALSE())&amp;COUNTIF($L$2:$L5,L5)</f>
        <v>Edinburgh AC4</v>
      </c>
      <c r="L5" s="30" t="n">
        <v>1</v>
      </c>
      <c r="M5" s="32" t="s">
        <v>270</v>
      </c>
      <c r="O5" s="9" t="n">
        <f aca="false">1+O4</f>
        <v>4</v>
      </c>
      <c r="P5" s="14" t="str">
        <f aca="false">VLOOKUP(I5,J:M,4,FALSE())&amp;IF(RIGHT(D5,1)="V"," (V)",IF(RIGHT(D5,1)="J"," (J)",""))</f>
        <v>Hannah Cox</v>
      </c>
      <c r="Q5" s="14" t="str">
        <f aca="false">VLOOKUP(H5,ClubNames,2,FALSE())</f>
        <v>Edinburgh AC</v>
      </c>
      <c r="R5" s="15" t="n">
        <f aca="false">TIME(A5,B5,C5)</f>
        <v>0.0152546296296296</v>
      </c>
    </row>
    <row r="6" customFormat="false" ht="15.75" hidden="false" customHeight="false" outlineLevel="0" collapsed="false">
      <c r="A6" s="16"/>
      <c r="B6" s="23" t="s">
        <v>258</v>
      </c>
      <c r="C6" s="24" t="n">
        <v>18</v>
      </c>
      <c r="D6" s="25" t="s">
        <v>271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20</v>
      </c>
      <c r="I6" s="28" t="str">
        <f aca="false">Q6&amp;COUNTIF($H$2:$H6,H6)</f>
        <v>Harmeny AAC1</v>
      </c>
      <c r="J6" s="28" t="str">
        <f aca="false">VLOOKUP(L6,ClubNames,2,FALSE())&amp;COUNTIF($L$2:$L6,L6)</f>
        <v>Edinburgh AC5</v>
      </c>
      <c r="L6" s="30" t="n">
        <v>1</v>
      </c>
      <c r="M6" s="32" t="s">
        <v>272</v>
      </c>
      <c r="O6" s="9" t="n">
        <f aca="false">1+O5</f>
        <v>5</v>
      </c>
      <c r="P6" s="14" t="str">
        <f aca="false">VLOOKUP(I6,J:M,4,FALSE())&amp;IF(RIGHT(D6,1)="V"," (V)",IF(RIGHT(D6,1)="J"," (J)",""))</f>
        <v>Natsai Nyabadza (J)</v>
      </c>
      <c r="Q6" s="14" t="str">
        <f aca="false">VLOOKUP(H6,ClubNames,2,FALSE())</f>
        <v>Harmeny AAC</v>
      </c>
      <c r="R6" s="15" t="n">
        <f aca="false">TIME(A6,B6,C6)</f>
        <v>0.0154861111111111</v>
      </c>
    </row>
    <row r="7" customFormat="false" ht="15.75" hidden="false" customHeight="false" outlineLevel="0" collapsed="false">
      <c r="A7" s="16"/>
      <c r="B7" s="23" t="s">
        <v>258</v>
      </c>
      <c r="C7" s="24" t="n">
        <v>39</v>
      </c>
      <c r="D7" s="25" t="s">
        <v>273</v>
      </c>
      <c r="E7" s="26" t="n">
        <v>6</v>
      </c>
      <c r="F7" s="27" t="str">
        <f aca="false">Clubs!B8</f>
        <v>Aberdeen AAC</v>
      </c>
      <c r="G7" s="28" t="n">
        <f aca="false">COUNTIF($H:$H,E7)</f>
        <v>3</v>
      </c>
      <c r="H7" s="29" t="n">
        <f aca="false">IF(OR(RIGHT(D7,1)="V",RIGHT(D7,1)="J"),VALUE(LEFT(D7,LEN(D7)-1)),D7)</f>
        <v>11</v>
      </c>
      <c r="I7" s="28" t="str">
        <f aca="false">Q7&amp;COUNTIF($H$2:$H7,H7)</f>
        <v>Falkirk Victoria Harriers1</v>
      </c>
      <c r="J7" s="28" t="str">
        <f aca="false">VLOOKUP(L7,ClubNames,2,FALSE())&amp;COUNTIF($L$2:$L7,L7)</f>
        <v>Edinburgh AC6</v>
      </c>
      <c r="L7" s="30" t="n">
        <v>1</v>
      </c>
      <c r="M7" s="32" t="s">
        <v>274</v>
      </c>
      <c r="O7" s="9" t="n">
        <f aca="false">1+O6</f>
        <v>6</v>
      </c>
      <c r="P7" s="14" t="str">
        <f aca="false">VLOOKUP(I7,J:M,4,FALSE())&amp;IF(RIGHT(D7,1)="V"," (V)",IF(RIGHT(D7,1)="J"," (J)",""))</f>
        <v>Isabella Ogg (J)</v>
      </c>
      <c r="Q7" s="14" t="str">
        <f aca="false">VLOOKUP(H7,ClubNames,2,FALSE())</f>
        <v>Falkirk Victoria Harriers</v>
      </c>
      <c r="R7" s="15" t="n">
        <f aca="false">TIME(A7,B7,C7)</f>
        <v>0.0157291666666667</v>
      </c>
    </row>
    <row r="8" customFormat="false" ht="15.75" hidden="false" customHeight="false" outlineLevel="0" collapsed="false">
      <c r="A8" s="16"/>
      <c r="B8" s="23" t="s">
        <v>258</v>
      </c>
      <c r="C8" s="24" t="n">
        <v>45</v>
      </c>
      <c r="D8" s="25" t="n">
        <v>1</v>
      </c>
      <c r="E8" s="26" t="n">
        <v>7</v>
      </c>
      <c r="F8" s="27" t="str">
        <f aca="false">Clubs!B9</f>
        <v>Pitreavie AAC</v>
      </c>
      <c r="G8" s="28" t="n">
        <f aca="false">COUNTIF($H:$H,E8)</f>
        <v>5</v>
      </c>
      <c r="H8" s="29" t="n">
        <f aca="false">IF(OR(RIGHT(D8,1)="V",RIGHT(D8,1)="J"),VALUE(LEFT(D8,LEN(D8)-1)),D8)</f>
        <v>1</v>
      </c>
      <c r="I8" s="28" t="str">
        <f aca="false">Q8&amp;COUNTIF($H$2:$H8,H8)</f>
        <v>Edinburgh AC3</v>
      </c>
      <c r="J8" s="28" t="str">
        <f aca="false">VLOOKUP(L8,ClubNames,2,FALSE())&amp;COUNTIF($L$2:$L8,L8)</f>
        <v>Edinburgh AC7</v>
      </c>
      <c r="L8" s="30" t="n">
        <v>1</v>
      </c>
      <c r="M8" s="32" t="s">
        <v>275</v>
      </c>
      <c r="O8" s="9" t="n">
        <f aca="false">1+O7</f>
        <v>7</v>
      </c>
      <c r="P8" s="14" t="str">
        <f aca="false">VLOOKUP(I8,J:M,4,FALSE())&amp;IF(RIGHT(D8,1)="V"," (V)",IF(RIGHT(D8,1)="J"," (J)",""))</f>
        <v>Lucy Naga</v>
      </c>
      <c r="Q8" s="14" t="str">
        <f aca="false">VLOOKUP(H8,ClubNames,2,FALSE())</f>
        <v>Edinburgh AC</v>
      </c>
      <c r="R8" s="15" t="n">
        <f aca="false">TIME(A8,B8,C8)</f>
        <v>0.0157986111111111</v>
      </c>
    </row>
    <row r="9" customFormat="false" ht="15.75" hidden="false" customHeight="false" outlineLevel="0" collapsed="false">
      <c r="A9" s="16"/>
      <c r="B9" s="23" t="s">
        <v>258</v>
      </c>
      <c r="C9" s="24" t="n">
        <v>52</v>
      </c>
      <c r="D9" s="25" t="s">
        <v>276</v>
      </c>
      <c r="E9" s="26" t="n">
        <v>8</v>
      </c>
      <c r="F9" s="27" t="str">
        <f aca="false">Clubs!B10</f>
        <v>Fife AC</v>
      </c>
      <c r="G9" s="28" t="n">
        <f aca="false">COUNTIF($H:$H,E9)</f>
        <v>6</v>
      </c>
      <c r="H9" s="29" t="n">
        <f aca="false">IF(OR(RIGHT(D9,1)="V",RIGHT(D9,1)="J"),VALUE(LEFT(D9,LEN(D9)-1)),D9)</f>
        <v>31</v>
      </c>
      <c r="I9" s="28" t="str">
        <f aca="false">Q9&amp;COUNTIF($H$2:$H9,H9)</f>
        <v>Corstorphine AAC1</v>
      </c>
      <c r="J9" s="28" t="str">
        <f aca="false">VLOOKUP(L9,ClubNames,2,FALSE())&amp;COUNTIF($L$2:$L9,L9)</f>
        <v>Edinburgh AC8</v>
      </c>
      <c r="L9" s="30" t="n">
        <v>1</v>
      </c>
      <c r="M9" s="31" t="s">
        <v>277</v>
      </c>
      <c r="O9" s="9" t="n">
        <f aca="false">1+O8</f>
        <v>8</v>
      </c>
      <c r="P9" s="14" t="str">
        <f aca="false">VLOOKUP(I9,J:M,4,FALSE())&amp;IF(RIGHT(D9,1)="V"," (V)",IF(RIGHT(D9,1)="J"," (J)",""))</f>
        <v>Alice Mourao (J)</v>
      </c>
      <c r="Q9" s="14" t="str">
        <f aca="false">VLOOKUP(H9,ClubNames,2,FALSE())</f>
        <v>Corstorphine AAC</v>
      </c>
      <c r="R9" s="15" t="n">
        <f aca="false">TIME(A9,B9,C9)</f>
        <v>0.0158796296296296</v>
      </c>
    </row>
    <row r="10" customFormat="false" ht="15.75" hidden="false" customHeight="false" outlineLevel="0" collapsed="false">
      <c r="A10" s="16"/>
      <c r="B10" s="23" t="s">
        <v>258</v>
      </c>
      <c r="C10" s="24" t="n">
        <v>55</v>
      </c>
      <c r="D10" s="25" t="s">
        <v>278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6</v>
      </c>
      <c r="I10" s="28" t="str">
        <f aca="false">Q10&amp;COUNTIF($H$2:$H10,H10)</f>
        <v>Aberdeen AAC1</v>
      </c>
      <c r="J10" s="28" t="str">
        <f aca="false">VLOOKUP(L10,ClubNames,2,FALSE())&amp;COUNTIF($L$2:$L10,L10)</f>
        <v>Edinburgh AC9</v>
      </c>
      <c r="L10" s="30" t="n">
        <v>1</v>
      </c>
      <c r="M10" s="31" t="s">
        <v>279</v>
      </c>
      <c r="O10" s="9" t="n">
        <f aca="false">1+O9</f>
        <v>9</v>
      </c>
      <c r="P10" s="14" t="str">
        <f aca="false">VLOOKUP(I10,J:M,4,FALSE())&amp;IF(RIGHT(D10,1)="V"," (V)",IF(RIGHT(D10,1)="J"," (J)",""))</f>
        <v>Hania Czebreszuk (J)</v>
      </c>
      <c r="Q10" s="14" t="str">
        <f aca="false">VLOOKUP(H10,ClubNames,2,FALSE())</f>
        <v>Aberdeen AAC</v>
      </c>
      <c r="R10" s="15" t="n">
        <f aca="false">TIME(A10,B10,C10)</f>
        <v>0.0159143518518519</v>
      </c>
    </row>
    <row r="11" customFormat="false" ht="15.75" hidden="false" customHeight="false" outlineLevel="0" collapsed="false">
      <c r="A11" s="16"/>
      <c r="B11" s="23" t="s">
        <v>258</v>
      </c>
      <c r="C11" s="24" t="n">
        <v>56</v>
      </c>
      <c r="D11" s="25" t="n">
        <v>23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23</v>
      </c>
      <c r="I11" s="28" t="str">
        <f aca="false">Q11&amp;COUNTIF($H$2:$H11,H11)</f>
        <v>Dundee Road Runners AC1</v>
      </c>
      <c r="J11" s="28" t="str">
        <f aca="false">VLOOKUP(L11,ClubNames,2,FALSE())&amp;COUNTIF($L$2:$L11,L11)</f>
        <v>Edinburgh AC10</v>
      </c>
      <c r="L11" s="30" t="n">
        <v>1</v>
      </c>
      <c r="M11" s="58" t="s">
        <v>280</v>
      </c>
      <c r="O11" s="9" t="n">
        <f aca="false">1+O10</f>
        <v>10</v>
      </c>
      <c r="P11" s="14" t="str">
        <f aca="false">VLOOKUP(I11,J:M,4,FALSE())&amp;IF(RIGHT(D11,1)="V"," (V)",IF(RIGHT(D11,1)="J"," (J)",""))</f>
        <v>Mairi Littleson</v>
      </c>
      <c r="Q11" s="14" t="str">
        <f aca="false">VLOOKUP(H11,ClubNames,2,FALSE())</f>
        <v>Dundee Road Runners AC</v>
      </c>
      <c r="R11" s="15" t="n">
        <f aca="false">TIME(A11,B11,C11)</f>
        <v>0.0159259259259259</v>
      </c>
    </row>
    <row r="12" customFormat="false" ht="15.75" hidden="false" customHeight="false" outlineLevel="0" collapsed="false">
      <c r="A12" s="16"/>
      <c r="B12" s="23" t="s">
        <v>258</v>
      </c>
      <c r="C12" s="24" t="n">
        <v>58</v>
      </c>
      <c r="D12" s="25" t="n">
        <v>31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7</v>
      </c>
      <c r="H12" s="29" t="n">
        <f aca="false">IF(OR(RIGHT(D12,1)="V",RIGHT(D12,1)="J"),VALUE(LEFT(D12,LEN(D12)-1)),D12)</f>
        <v>31</v>
      </c>
      <c r="I12" s="28" t="str">
        <f aca="false">Q12&amp;COUNTIF($H$2:$H12,H12)</f>
        <v>Corstorphine AAC2</v>
      </c>
      <c r="J12" s="28" t="str">
        <f aca="false">VLOOKUP(L12,ClubNames,2,FALSE())&amp;COUNTIF($L$2:$L12,L12)</f>
        <v>Edinburgh AC11</v>
      </c>
      <c r="L12" s="30" t="n">
        <v>1</v>
      </c>
      <c r="M12" s="31" t="s">
        <v>281</v>
      </c>
      <c r="O12" s="9" t="n">
        <f aca="false">1+O11</f>
        <v>11</v>
      </c>
      <c r="P12" s="14" t="str">
        <f aca="false">VLOOKUP(I12,J:M,4,FALSE())&amp;IF(RIGHT(D12,1)="V"," (V)",IF(RIGHT(D12,1)="J"," (J)",""))</f>
        <v>Kirsten Maxwell</v>
      </c>
      <c r="Q12" s="14" t="str">
        <f aca="false">VLOOKUP(H12,ClubNames,2,FALSE())</f>
        <v>Corstorphine AAC</v>
      </c>
      <c r="R12" s="15" t="n">
        <f aca="false">TIME(A12,B12,C12)</f>
        <v>0.0159490740740741</v>
      </c>
    </row>
    <row r="13" customFormat="false" ht="15.75" hidden="false" customHeight="false" outlineLevel="0" collapsed="false">
      <c r="A13" s="16"/>
      <c r="B13" s="23" t="s">
        <v>263</v>
      </c>
      <c r="C13" s="24" t="n">
        <v>5</v>
      </c>
      <c r="D13" s="25" t="n">
        <v>18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3</v>
      </c>
      <c r="H13" s="29" t="n">
        <f aca="false">IF(OR(RIGHT(D13,1)="V",RIGHT(D13,1)="J"),VALUE(LEFT(D13,LEN(D13)-1)),D13)</f>
        <v>18</v>
      </c>
      <c r="I13" s="28" t="str">
        <f aca="false">Q13&amp;COUNTIF($H$2:$H13,H13)</f>
        <v>Central AC3</v>
      </c>
      <c r="J13" s="28" t="str">
        <f aca="false">VLOOKUP(L13,ClubNames,2,FALSE())&amp;COUNTIF($L$2:$L13,L13)</f>
        <v>Edinburgh AC12</v>
      </c>
      <c r="L13" s="30" t="n">
        <v>1</v>
      </c>
      <c r="M13" s="32" t="s">
        <v>282</v>
      </c>
      <c r="O13" s="9" t="n">
        <f aca="false">1+O12</f>
        <v>12</v>
      </c>
      <c r="P13" s="14" t="str">
        <f aca="false">VLOOKUP(I13,J:M,4,FALSE())&amp;IF(RIGHT(D13,1)="V"," (V)",IF(RIGHT(D13,1)="J"," (J)",""))</f>
        <v>Ellen Whyte</v>
      </c>
      <c r="Q13" s="14" t="str">
        <f aca="false">VLOOKUP(H13,ClubNames,2,FALSE())</f>
        <v>Central AC</v>
      </c>
      <c r="R13" s="15" t="n">
        <f aca="false">TIME(A13,B13,C13)</f>
        <v>0.0160300925925926</v>
      </c>
    </row>
    <row r="14" customFormat="false" ht="15.75" hidden="false" customHeight="false" outlineLevel="0" collapsed="false">
      <c r="A14" s="16"/>
      <c r="B14" s="23" t="s">
        <v>263</v>
      </c>
      <c r="C14" s="24" t="n">
        <v>7</v>
      </c>
      <c r="D14" s="25" t="n">
        <v>6</v>
      </c>
      <c r="E14" s="26" t="n">
        <v>13</v>
      </c>
      <c r="F14" s="27" t="str">
        <f aca="false">Clubs!B15</f>
        <v>Gala Harriers</v>
      </c>
      <c r="G14" s="28" t="n">
        <f aca="false">COUNTIF($H:$H,E14)</f>
        <v>4</v>
      </c>
      <c r="H14" s="29" t="n">
        <f aca="false">IF(OR(RIGHT(D14,1)="V",RIGHT(D14,1)="J"),VALUE(LEFT(D14,LEN(D14)-1)),D14)</f>
        <v>6</v>
      </c>
      <c r="I14" s="28" t="str">
        <f aca="false">Q14&amp;COUNTIF($H$2:$H14,H14)</f>
        <v>Aberdeen AAC2</v>
      </c>
      <c r="J14" s="28" t="str">
        <f aca="false">VLOOKUP(L14,ClubNames,2,FALSE())&amp;COUNTIF($L$2:$L14,L14)</f>
        <v>Edinburgh AC13</v>
      </c>
      <c r="L14" s="30" t="n">
        <v>1</v>
      </c>
      <c r="M14" s="66" t="s">
        <v>283</v>
      </c>
      <c r="O14" s="9" t="n">
        <f aca="false">1+O13</f>
        <v>13</v>
      </c>
      <c r="P14" s="14" t="str">
        <f aca="false">VLOOKUP(I14,J:M,4,FALSE())&amp;IF(RIGHT(D14,1)="V"," (V)",IF(RIGHT(D14,1)="J"," (J)",""))</f>
        <v>Emma Jenkins</v>
      </c>
      <c r="Q14" s="14" t="str">
        <f aca="false">VLOOKUP(H14,ClubNames,2,FALSE())</f>
        <v>Aberdeen AAC</v>
      </c>
      <c r="R14" s="15" t="n">
        <f aca="false">TIME(A14,B14,C14)</f>
        <v>0.0160532407407407</v>
      </c>
    </row>
    <row r="15" customFormat="false" ht="15.75" hidden="false" customHeight="false" outlineLevel="0" collapsed="false">
      <c r="A15" s="16"/>
      <c r="B15" s="23" t="s">
        <v>263</v>
      </c>
      <c r="C15" s="24" t="n">
        <v>11</v>
      </c>
      <c r="D15" s="25" t="s">
        <v>284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8</v>
      </c>
      <c r="I15" s="28" t="str">
        <f aca="false">Q15&amp;COUNTIF($H$2:$H15,H15)</f>
        <v>Fife AC1</v>
      </c>
      <c r="J15" s="28" t="str">
        <f aca="false">VLOOKUP(L15,ClubNames,2,FALSE())&amp;COUNTIF($L$2:$L15,L15)</f>
        <v>Edinburgh AC14</v>
      </c>
      <c r="L15" s="30" t="n">
        <v>1</v>
      </c>
      <c r="M15" s="58" t="s">
        <v>285</v>
      </c>
      <c r="O15" s="9" t="n">
        <f aca="false">1+O14</f>
        <v>14</v>
      </c>
      <c r="P15" s="14" t="str">
        <f aca="false">VLOOKUP(I15,J:M,4,FALSE())&amp;IF(RIGHT(D15,1)="V"," (V)",IF(RIGHT(D15,1)="J"," (J)",""))</f>
        <v>Nellie Luxford (J)</v>
      </c>
      <c r="Q15" s="14" t="str">
        <f aca="false">VLOOKUP(H15,ClubNames,2,FALSE())</f>
        <v>Fife AC</v>
      </c>
      <c r="R15" s="15" t="n">
        <f aca="false">TIME(A15,B15,C15)</f>
        <v>0.016099537037037</v>
      </c>
    </row>
    <row r="16" customFormat="false" ht="15.75" hidden="false" customHeight="false" outlineLevel="0" collapsed="false">
      <c r="A16" s="16"/>
      <c r="B16" s="23" t="s">
        <v>263</v>
      </c>
      <c r="C16" s="24" t="n">
        <v>13</v>
      </c>
      <c r="D16" s="25" t="s">
        <v>273</v>
      </c>
      <c r="E16" s="26" t="n">
        <v>15</v>
      </c>
      <c r="F16" s="27" t="str">
        <f aca="false">Clubs!B17</f>
        <v>Livingston AC</v>
      </c>
      <c r="G16" s="28" t="n">
        <f aca="false">COUNTIF($H:$H,E16)</f>
        <v>0</v>
      </c>
      <c r="H16" s="29" t="n">
        <f aca="false">IF(OR(RIGHT(D16,1)="V",RIGHT(D16,1)="J"),VALUE(LEFT(D16,LEN(D16)-1)),D16)</f>
        <v>11</v>
      </c>
      <c r="I16" s="28" t="str">
        <f aca="false">Q16&amp;COUNTIF($H$2:$H16,H16)</f>
        <v>Falkirk Victoria Harriers2</v>
      </c>
      <c r="J16" s="28" t="str">
        <f aca="false">VLOOKUP(L16,ClubNames,2,FALSE())&amp;COUNTIF($L$2:$L16,L16)</f>
        <v>Edinburgh AC15</v>
      </c>
      <c r="L16" s="30" t="n">
        <v>1</v>
      </c>
      <c r="M16" s="66" t="s">
        <v>286</v>
      </c>
      <c r="O16" s="9" t="n">
        <f aca="false">1+O15</f>
        <v>15</v>
      </c>
      <c r="P16" s="14" t="str">
        <f aca="false">VLOOKUP(I16,J:M,4,FALSE())&amp;IF(RIGHT(D16,1)="V"," (V)",IF(RIGHT(D16,1)="J"," (J)",""))</f>
        <v>Lucie Gibson (J)</v>
      </c>
      <c r="Q16" s="14" t="str">
        <f aca="false">VLOOKUP(H16,ClubNames,2,FALSE())</f>
        <v>Falkirk Victoria Harriers</v>
      </c>
      <c r="R16" s="15" t="n">
        <f aca="false">TIME(A16,B16,C16)</f>
        <v>0.0161226851851852</v>
      </c>
    </row>
    <row r="17" customFormat="false" ht="15.75" hidden="false" customHeight="false" outlineLevel="0" collapsed="false">
      <c r="A17" s="16"/>
      <c r="B17" s="23" t="s">
        <v>263</v>
      </c>
      <c r="C17" s="24" t="n">
        <v>17</v>
      </c>
      <c r="D17" s="25" t="s">
        <v>287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0</v>
      </c>
      <c r="H17" s="29" t="n">
        <f aca="false">IF(OR(RIGHT(D17,1)="V",RIGHT(D17,1)="J"),VALUE(LEFT(D17,LEN(D17)-1)),D17)</f>
        <v>50</v>
      </c>
      <c r="I17" s="28" t="str">
        <f aca="false">Q17&amp;COUNTIF($H$2:$H17,H17)</f>
        <v>Stirling University AC1</v>
      </c>
      <c r="J17" s="28" t="str">
        <f aca="false">VLOOKUP(L17,ClubNames,2,FALSE())&amp;COUNTIF($L$2:$L17,L17)</f>
        <v>Edinburgh AC16</v>
      </c>
      <c r="L17" s="30" t="n">
        <v>1</v>
      </c>
      <c r="M17" s="66" t="s">
        <v>288</v>
      </c>
      <c r="O17" s="9" t="n">
        <f aca="false">1+O16</f>
        <v>16</v>
      </c>
      <c r="P17" s="14" t="str">
        <f aca="false">VLOOKUP(I17,J:M,4,FALSE())&amp;IF(RIGHT(D17,1)="V"," (V)",IF(RIGHT(D17,1)="J"," (J)",""))</f>
        <v>Anna Calder (J)</v>
      </c>
      <c r="Q17" s="14" t="str">
        <f aca="false">VLOOKUP(H17,ClubNames,2,FALSE())</f>
        <v>Stirling University AC</v>
      </c>
      <c r="R17" s="15" t="n">
        <f aca="false">TIME(A17,B17,C17)</f>
        <v>0.0161689814814815</v>
      </c>
    </row>
    <row r="18" customFormat="false" ht="15.75" hidden="false" customHeight="false" outlineLevel="0" collapsed="false">
      <c r="A18" s="16"/>
      <c r="B18" s="23" t="s">
        <v>263</v>
      </c>
      <c r="C18" s="24" t="n">
        <v>24</v>
      </c>
      <c r="D18" s="25" t="s">
        <v>289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0</v>
      </c>
      <c r="H18" s="29" t="n">
        <f aca="false">IF(OR(RIGHT(D18,1)="V",RIGHT(D18,1)="J"),VALUE(LEFT(D18,LEN(D18)-1)),D18)</f>
        <v>12</v>
      </c>
      <c r="I18" s="28" t="str">
        <f aca="false">Q18&amp;COUNTIF($H$2:$H18,H18)</f>
        <v>Hunters Bog Trotters1</v>
      </c>
      <c r="J18" s="28" t="str">
        <f aca="false">VLOOKUP(L18,ClubNames,2,FALSE())&amp;COUNTIF($L$2:$L18,L18)</f>
        <v>Edinburgh AC17</v>
      </c>
      <c r="L18" s="30" t="n">
        <v>1</v>
      </c>
      <c r="M18" s="31" t="s">
        <v>290</v>
      </c>
      <c r="O18" s="9" t="n">
        <f aca="false">1+O17</f>
        <v>17</v>
      </c>
      <c r="P18" s="14" t="str">
        <f aca="false">VLOOKUP(I18,J:M,4,FALSE())&amp;IF(RIGHT(D18,1)="V"," (V)",IF(RIGHT(D18,1)="J"," (J)",""))</f>
        <v>Claire Gordon (V)</v>
      </c>
      <c r="Q18" s="14" t="str">
        <f aca="false">VLOOKUP(H18,ClubNames,2,FALSE())</f>
        <v>Hunters Bog Trotters</v>
      </c>
      <c r="R18" s="15" t="n">
        <f aca="false">TIME(A18,B18,C18)</f>
        <v>0.01625</v>
      </c>
    </row>
    <row r="19" customFormat="false" ht="15.75" hidden="false" customHeight="false" outlineLevel="0" collapsed="false">
      <c r="A19" s="16"/>
      <c r="B19" s="23" t="s">
        <v>263</v>
      </c>
      <c r="C19" s="24" t="n">
        <v>28</v>
      </c>
      <c r="D19" s="25" t="n">
        <v>21</v>
      </c>
      <c r="E19" s="26" t="n">
        <v>18</v>
      </c>
      <c r="F19" s="27" t="str">
        <f aca="false">Clubs!B20</f>
        <v>Central AC</v>
      </c>
      <c r="G19" s="28" t="n">
        <f aca="false">COUNTIF($H:$H,E19)</f>
        <v>5</v>
      </c>
      <c r="H19" s="29" t="n">
        <f aca="false">IF(OR(RIGHT(D19,1)="V",RIGHT(D19,1)="J"),VALUE(LEFT(D19,LEN(D19)-1)),D19)</f>
        <v>21</v>
      </c>
      <c r="I19" s="28" t="str">
        <f aca="false">Q19&amp;COUNTIF($H$2:$H19,H19)</f>
        <v>Carnethy Hill Racing Club1</v>
      </c>
      <c r="J19" s="28" t="str">
        <f aca="false">VLOOKUP(L19,ClubNames,2,FALSE())&amp;COUNTIF($L$2:$L19,L19)</f>
        <v>Edinburgh AC18</v>
      </c>
      <c r="L19" s="30" t="n">
        <v>1</v>
      </c>
      <c r="M19" s="31" t="s">
        <v>291</v>
      </c>
      <c r="O19" s="9" t="n">
        <f aca="false">1+O18</f>
        <v>18</v>
      </c>
      <c r="P19" s="14" t="str">
        <f aca="false">VLOOKUP(I19,J:M,4,FALSE())&amp;IF(RIGHT(D19,1)="V"," (V)",IF(RIGHT(D19,1)="J"," (J)",""))</f>
        <v>Heidi Ross</v>
      </c>
      <c r="Q19" s="14" t="str">
        <f aca="false">VLOOKUP(H19,ClubNames,2,FALSE())</f>
        <v>Carnethy Hill Racing Club</v>
      </c>
      <c r="R19" s="15" t="n">
        <f aca="false">TIME(A19,B19,C19)</f>
        <v>0.0162962962962963</v>
      </c>
    </row>
    <row r="20" customFormat="false" ht="15.75" hidden="false" customHeight="false" outlineLevel="0" collapsed="false">
      <c r="A20" s="16"/>
      <c r="B20" s="23" t="s">
        <v>263</v>
      </c>
      <c r="C20" s="24" t="n">
        <v>30</v>
      </c>
      <c r="D20" s="25" t="n">
        <v>23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1</v>
      </c>
      <c r="H20" s="29" t="n">
        <f aca="false">IF(OR(RIGHT(D20,1)="V",RIGHT(D20,1)="J"),VALUE(LEFT(D20,LEN(D20)-1)),D20)</f>
        <v>23</v>
      </c>
      <c r="I20" s="28" t="str">
        <f aca="false">Q20&amp;COUNTIF($H$2:$H20,H20)</f>
        <v>Dundee Road Runners AC2</v>
      </c>
      <c r="J20" s="28" t="str">
        <f aca="false">VLOOKUP(L20,ClubNames,2,FALSE())&amp;COUNTIF($L$2:$L20,L20)</f>
        <v>Edinburgh AC19</v>
      </c>
      <c r="L20" s="30" t="n">
        <v>1</v>
      </c>
      <c r="M20" s="31" t="s">
        <v>292</v>
      </c>
      <c r="O20" s="9" t="n">
        <f aca="false">1+O19</f>
        <v>19</v>
      </c>
      <c r="P20" s="14" t="str">
        <f aca="false">VLOOKUP(I20,J:M,4,FALSE())&amp;IF(RIGHT(D20,1)="V"," (V)",IF(RIGHT(D20,1)="J"," (J)",""))</f>
        <v>Laura Ogilvie</v>
      </c>
      <c r="Q20" s="14" t="str">
        <f aca="false">VLOOKUP(H20,ClubNames,2,FALSE())</f>
        <v>Dundee Road Runners AC</v>
      </c>
      <c r="R20" s="15" t="n">
        <f aca="false">TIME(A20,B20,C20)</f>
        <v>0.0163194444444444</v>
      </c>
    </row>
    <row r="21" customFormat="false" ht="15.75" hidden="false" customHeight="false" outlineLevel="0" collapsed="false">
      <c r="A21" s="16"/>
      <c r="B21" s="23" t="s">
        <v>263</v>
      </c>
      <c r="C21" s="24" t="n">
        <v>38</v>
      </c>
      <c r="D21" s="25" t="n">
        <v>19</v>
      </c>
      <c r="E21" s="26" t="n">
        <v>20</v>
      </c>
      <c r="F21" s="27" t="str">
        <f aca="false">Clubs!B22</f>
        <v>Harmeny AAC</v>
      </c>
      <c r="G21" s="28" t="n">
        <f aca="false">COUNTIF($H:$H,E21)</f>
        <v>6</v>
      </c>
      <c r="H21" s="29" t="n">
        <f aca="false">IF(OR(RIGHT(D21,1)="V",RIGHT(D21,1)="J"),VALUE(LEFT(D21,LEN(D21)-1)),D21)</f>
        <v>19</v>
      </c>
      <c r="I21" s="28" t="str">
        <f aca="false">Q21&amp;COUNTIF($H$2:$H21,H21)</f>
        <v>Metro Aberdeen Running Club1</v>
      </c>
      <c r="J21" s="28" t="str">
        <f aca="false">VLOOKUP(L21,ClubNames,2,FALSE())&amp;COUNTIF($L$2:$L21,L21)</f>
        <v>Edinburgh AC20</v>
      </c>
      <c r="L21" s="30" t="n">
        <v>1</v>
      </c>
      <c r="M21" s="66" t="s">
        <v>293</v>
      </c>
      <c r="O21" s="9" t="n">
        <f aca="false">1+O20</f>
        <v>20</v>
      </c>
      <c r="P21" s="14" t="str">
        <f aca="false">VLOOKUP(I21,J:M,4,FALSE())&amp;IF(RIGHT(D21,1)="V"," (V)",IF(RIGHT(D21,1)="J"," (J)",""))</f>
        <v>Margarita Radeva</v>
      </c>
      <c r="Q21" s="14" t="str">
        <f aca="false">VLOOKUP(H21,ClubNames,2,FALSE())</f>
        <v>Metro Aberdeen Running Club</v>
      </c>
      <c r="R21" s="15" t="n">
        <f aca="false">TIME(A21,B21,C21)</f>
        <v>0.016412037037037</v>
      </c>
    </row>
    <row r="22" customFormat="false" ht="15.75" hidden="false" customHeight="false" outlineLevel="0" collapsed="false">
      <c r="A22" s="16"/>
      <c r="B22" s="23" t="s">
        <v>263</v>
      </c>
      <c r="C22" s="24" t="n">
        <v>38</v>
      </c>
      <c r="D22" s="25" t="n">
        <v>24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1</v>
      </c>
      <c r="H22" s="29" t="n">
        <f aca="false">IF(OR(RIGHT(D22,1)="V",RIGHT(D22,1)="J"),VALUE(LEFT(D22,LEN(D22)-1)),D22)</f>
        <v>24</v>
      </c>
      <c r="I22" s="28" t="str">
        <f aca="false">Q22&amp;COUNTIF($H$2:$H22,H22)</f>
        <v>Strathearn Harriers1</v>
      </c>
      <c r="J22" s="28" t="str">
        <f aca="false">VLOOKUP(L22,ClubNames,2,FALSE())&amp;COUNTIF($L$2:$L22,L22)</f>
        <v>Perth Road Runners1</v>
      </c>
      <c r="L22" s="30" t="n">
        <v>2</v>
      </c>
      <c r="M22" s="32" t="s">
        <v>294</v>
      </c>
      <c r="O22" s="9" t="n">
        <f aca="false">1+O21</f>
        <v>21</v>
      </c>
      <c r="P22" s="14" t="str">
        <f aca="false">VLOOKUP(I22,J:M,4,FALSE())&amp;IF(RIGHT(D22,1)="V"," (V)",IF(RIGHT(D22,1)="J"," (J)",""))</f>
        <v>Hanna McInally</v>
      </c>
      <c r="Q22" s="14" t="str">
        <f aca="false">VLOOKUP(H22,ClubNames,2,FALSE())</f>
        <v>Strathearn Harriers</v>
      </c>
      <c r="R22" s="15" t="n">
        <f aca="false">TIME(A22,B22,C22)</f>
        <v>0.016412037037037</v>
      </c>
    </row>
    <row r="23" customFormat="false" ht="15.75" hidden="false" customHeight="false" outlineLevel="0" collapsed="false">
      <c r="A23" s="16"/>
      <c r="B23" s="23" t="s">
        <v>263</v>
      </c>
      <c r="C23" s="24" t="n">
        <v>45</v>
      </c>
      <c r="D23" s="25" t="n">
        <v>18</v>
      </c>
      <c r="E23" s="26" t="n">
        <v>22</v>
      </c>
      <c r="F23" s="27" t="str">
        <f aca="false">Clubs!B24</f>
        <v>Penicuik Harriers</v>
      </c>
      <c r="G23" s="28" t="n">
        <f aca="false">COUNTIF($H:$H,E23)</f>
        <v>1</v>
      </c>
      <c r="H23" s="29" t="n">
        <f aca="false">IF(OR(RIGHT(D23,1)="V",RIGHT(D23,1)="J"),VALUE(LEFT(D23,LEN(D23)-1)),D23)</f>
        <v>18</v>
      </c>
      <c r="I23" s="28" t="str">
        <f aca="false">Q23&amp;COUNTIF($H$2:$H23,H23)</f>
        <v>Central AC4</v>
      </c>
      <c r="J23" s="28" t="str">
        <f aca="false">VLOOKUP(L23,ClubNames,2,FALSE())&amp;COUNTIF($L$2:$L23,L23)</f>
        <v>Perth Road Runners2</v>
      </c>
      <c r="L23" s="30" t="n">
        <v>2</v>
      </c>
      <c r="M23" s="32" t="s">
        <v>295</v>
      </c>
      <c r="O23" s="9" t="n">
        <f aca="false">1+O22</f>
        <v>22</v>
      </c>
      <c r="P23" s="14" t="str">
        <f aca="false">VLOOKUP(I23,J:M,4,FALSE())&amp;IF(RIGHT(D23,1)="V"," (V)",IF(RIGHT(D23,1)="J"," (J)",""))</f>
        <v>Amy Gough </v>
      </c>
      <c r="Q23" s="14" t="str">
        <f aca="false">VLOOKUP(H23,ClubNames,2,FALSE())</f>
        <v>Central AC</v>
      </c>
      <c r="R23" s="15" t="n">
        <f aca="false">TIME(A23,B23,C23)</f>
        <v>0.0164930555555556</v>
      </c>
    </row>
    <row r="24" customFormat="false" ht="15.75" hidden="false" customHeight="false" outlineLevel="0" collapsed="false">
      <c r="A24" s="16"/>
      <c r="B24" s="23" t="s">
        <v>263</v>
      </c>
      <c r="C24" s="24" t="n">
        <v>46</v>
      </c>
      <c r="D24" s="25" t="s">
        <v>284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8</v>
      </c>
      <c r="H24" s="29" t="n">
        <f aca="false">IF(OR(RIGHT(D24,1)="V",RIGHT(D24,1)="J"),VALUE(LEFT(D24,LEN(D24)-1)),D24)</f>
        <v>8</v>
      </c>
      <c r="I24" s="28" t="str">
        <f aca="false">Q24&amp;COUNTIF($H$2:$H24,H24)</f>
        <v>Fife AC2</v>
      </c>
      <c r="J24" s="28" t="str">
        <f aca="false">VLOOKUP(L24,ClubNames,2,FALSE())&amp;COUNTIF($L$2:$L24,L24)</f>
        <v>Perth Road Runners3</v>
      </c>
      <c r="L24" s="30" t="n">
        <v>2</v>
      </c>
      <c r="M24" s="32" t="s">
        <v>296</v>
      </c>
      <c r="O24" s="9" t="n">
        <f aca="false">1+O23</f>
        <v>23</v>
      </c>
      <c r="P24" s="14" t="str">
        <f aca="false">VLOOKUP(I24,J:M,4,FALSE())&amp;IF(RIGHT(D24,1)="V"," (V)",IF(RIGHT(D24,1)="J"," (J)",""))</f>
        <v>Eliza Konig (J)</v>
      </c>
      <c r="Q24" s="14" t="str">
        <f aca="false">VLOOKUP(H24,ClubNames,2,FALSE())</f>
        <v>Fife AC</v>
      </c>
      <c r="R24" s="15" t="n">
        <f aca="false">TIME(A24,B24,C24)</f>
        <v>0.0165046296296296</v>
      </c>
    </row>
    <row r="25" customFormat="false" ht="15.75" hidden="false" customHeight="false" outlineLevel="0" collapsed="false">
      <c r="A25" s="16"/>
      <c r="B25" s="23" t="s">
        <v>263</v>
      </c>
      <c r="C25" s="24" t="n">
        <v>49</v>
      </c>
      <c r="D25" s="25" t="n">
        <v>22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6</v>
      </c>
      <c r="H25" s="29" t="n">
        <f aca="false">IF(OR(RIGHT(D25,1)="V",RIGHT(D25,1)="J"),VALUE(LEFT(D25,LEN(D25)-1)),D25)</f>
        <v>22</v>
      </c>
      <c r="I25" s="28" t="str">
        <f aca="false">Q25&amp;COUNTIF($H$2:$H25,H25)</f>
        <v>Penicuik Harriers1</v>
      </c>
      <c r="J25" s="28" t="str">
        <f aca="false">VLOOKUP(L25,ClubNames,2,FALSE())&amp;COUNTIF($L$2:$L25,L25)</f>
        <v>Perth Road Runners4</v>
      </c>
      <c r="L25" s="30" t="n">
        <v>2</v>
      </c>
      <c r="M25" s="32" t="s">
        <v>297</v>
      </c>
      <c r="O25" s="9" t="n">
        <f aca="false">1+O24</f>
        <v>24</v>
      </c>
      <c r="P25" s="14" t="str">
        <f aca="false">VLOOKUP(I25,J:M,4,FALSE())&amp;IF(RIGHT(D25,1)="V"," (V)",IF(RIGHT(D25,1)="J"," (J)",""))</f>
        <v>Natalie Stewart</v>
      </c>
      <c r="Q25" s="14" t="str">
        <f aca="false">VLOOKUP(H25,ClubNames,2,FALSE())</f>
        <v>Penicuik Harriers</v>
      </c>
      <c r="R25" s="15" t="n">
        <f aca="false">TIME(A25,B25,C25)</f>
        <v>0.0165393518518519</v>
      </c>
    </row>
    <row r="26" customFormat="false" ht="15.75" hidden="false" customHeight="false" outlineLevel="0" collapsed="false">
      <c r="A26" s="16"/>
      <c r="B26" s="23" t="s">
        <v>263</v>
      </c>
      <c r="C26" s="24" t="n">
        <v>51</v>
      </c>
      <c r="D26" s="25" t="s">
        <v>298</v>
      </c>
      <c r="E26" s="26" t="n">
        <v>25</v>
      </c>
      <c r="F26" s="27" t="str">
        <f aca="false">Clubs!B27</f>
        <v>Ochil Hill Runners</v>
      </c>
      <c r="G26" s="28" t="n">
        <f aca="false">COUNTIF($H:$H,E26)</f>
        <v>1</v>
      </c>
      <c r="H26" s="29" t="n">
        <f aca="false">IF(OR(RIGHT(D26,1)="V",RIGHT(D26,1)="J"),VALUE(LEFT(D26,LEN(D26)-1)),D26)</f>
        <v>8</v>
      </c>
      <c r="I26" s="28" t="str">
        <f aca="false">Q26&amp;COUNTIF($H$2:$H26,H26)</f>
        <v>Fife AC3</v>
      </c>
      <c r="J26" s="28" t="str">
        <f aca="false">VLOOKUP(L26,ClubNames,2,FALSE())&amp;COUNTIF($L$2:$L26,L26)</f>
        <v>Perth Road Runners5</v>
      </c>
      <c r="L26" s="30" t="n">
        <v>2</v>
      </c>
      <c r="M26" s="32" t="s">
        <v>299</v>
      </c>
      <c r="O26" s="9" t="n">
        <f aca="false">1+O25</f>
        <v>25</v>
      </c>
      <c r="P26" s="14" t="str">
        <f aca="false">VLOOKUP(I26,J:M,4,FALSE())&amp;IF(RIGHT(D26,1)="V"," (V)",IF(RIGHT(D26,1)="J"," (J)",""))</f>
        <v>Rhona van Rensberg (V)</v>
      </c>
      <c r="Q26" s="14" t="str">
        <f aca="false">VLOOKUP(H26,ClubNames,2,FALSE())</f>
        <v>Fife AC</v>
      </c>
      <c r="R26" s="15" t="n">
        <f aca="false">TIME(A26,B26,C26)</f>
        <v>0.0165625</v>
      </c>
    </row>
    <row r="27" customFormat="false" ht="15.75" hidden="false" customHeight="false" outlineLevel="0" collapsed="false">
      <c r="A27" s="16"/>
      <c r="B27" s="23" t="s">
        <v>263</v>
      </c>
      <c r="C27" s="24" t="n">
        <v>51</v>
      </c>
      <c r="D27" s="25" t="s">
        <v>300</v>
      </c>
      <c r="E27" s="26" t="n">
        <v>26</v>
      </c>
      <c r="F27" s="27" t="str">
        <f aca="false">Clubs!B28</f>
        <v>Wee County Harriers</v>
      </c>
      <c r="G27" s="28" t="n">
        <f aca="false">COUNTIF($H:$H,E27)</f>
        <v>3</v>
      </c>
      <c r="H27" s="29" t="n">
        <f aca="false">IF(OR(RIGHT(D27,1)="V",RIGHT(D27,1)="J"),VALUE(LEFT(D27,LEN(D27)-1)),D27)</f>
        <v>45</v>
      </c>
      <c r="I27" s="28" t="str">
        <f aca="false">Q27&amp;COUNTIF($H$2:$H27,H27)</f>
        <v>PH Racing Club1</v>
      </c>
      <c r="J27" s="28" t="str">
        <f aca="false">VLOOKUP(L27,ClubNames,2,FALSE())&amp;COUNTIF($L$2:$L27,L27)</f>
        <v>Perth Road Runners6</v>
      </c>
      <c r="L27" s="30" t="n">
        <v>2</v>
      </c>
      <c r="M27" s="32" t="s">
        <v>301</v>
      </c>
      <c r="O27" s="9" t="n">
        <f aca="false">1+O26</f>
        <v>26</v>
      </c>
      <c r="P27" s="14" t="str">
        <f aca="false">VLOOKUP(I27,J:M,4,FALSE())&amp;IF(RIGHT(D27,1)="V"," (V)",IF(RIGHT(D27,1)="J"," (J)",""))</f>
        <v>Julie Menzies (V)</v>
      </c>
      <c r="Q27" s="14" t="str">
        <f aca="false">VLOOKUP(H27,ClubNames,2,FALSE())</f>
        <v>PH Racing Club</v>
      </c>
      <c r="R27" s="15" t="n">
        <f aca="false">TIME(A27,B27,C27)</f>
        <v>0.0165625</v>
      </c>
    </row>
    <row r="28" customFormat="false" ht="15.75" hidden="false" customHeight="false" outlineLevel="0" collapsed="false">
      <c r="A28" s="16"/>
      <c r="B28" s="23" t="s">
        <v>263</v>
      </c>
      <c r="C28" s="24" t="n">
        <v>53</v>
      </c>
      <c r="D28" s="25" t="s">
        <v>302</v>
      </c>
      <c r="E28" s="26" t="n">
        <v>27</v>
      </c>
      <c r="F28" s="27" t="str">
        <f aca="false">Clubs!B29</f>
        <v>Linlithgow AC</v>
      </c>
      <c r="G28" s="28" t="n">
        <f aca="false">COUNTIF($H:$H,E28)</f>
        <v>6</v>
      </c>
      <c r="H28" s="29" t="n">
        <f aca="false">IF(OR(RIGHT(D28,1)="V",RIGHT(D28,1)="J"),VALUE(LEFT(D28,LEN(D28)-1)),D28)</f>
        <v>23</v>
      </c>
      <c r="I28" s="28" t="str">
        <f aca="false">Q28&amp;COUNTIF($H$2:$H28,H28)</f>
        <v>Dundee Road Runners AC3</v>
      </c>
      <c r="J28" s="28" t="str">
        <f aca="false">VLOOKUP(L28,ClubNames,2,FALSE())&amp;COUNTIF($L$2:$L28,L28)</f>
        <v>Perth Road Runners7</v>
      </c>
      <c r="L28" s="30" t="n">
        <v>2</v>
      </c>
      <c r="M28" s="32" t="s">
        <v>303</v>
      </c>
      <c r="O28" s="9" t="n">
        <f aca="false">1+O27</f>
        <v>27</v>
      </c>
      <c r="P28" s="14" t="str">
        <f aca="false">VLOOKUP(I28,J:M,4,FALSE())&amp;IF(RIGHT(D28,1)="V"," (V)",IF(RIGHT(D28,1)="J"," (J)",""))</f>
        <v>Alison McNeilly (V)</v>
      </c>
      <c r="Q28" s="14" t="str">
        <f aca="false">VLOOKUP(H28,ClubNames,2,FALSE())</f>
        <v>Dundee Road Runners AC</v>
      </c>
      <c r="R28" s="15" t="n">
        <f aca="false">TIME(A28,B28,C28)</f>
        <v>0.0165856481481481</v>
      </c>
    </row>
    <row r="29" customFormat="false" ht="15.75" hidden="false" customHeight="false" outlineLevel="0" collapsed="false">
      <c r="A29" s="16"/>
      <c r="B29" s="23" t="s">
        <v>263</v>
      </c>
      <c r="C29" s="24" t="n">
        <v>59</v>
      </c>
      <c r="D29" s="25" t="s">
        <v>289</v>
      </c>
      <c r="E29" s="26" t="n">
        <v>28</v>
      </c>
      <c r="F29" s="27" t="str">
        <f aca="false">Clubs!B30</f>
        <v>Carnegie Harriers</v>
      </c>
      <c r="G29" s="28" t="n">
        <f aca="false">COUNTIF($H:$H,E29)</f>
        <v>5</v>
      </c>
      <c r="H29" s="29" t="n">
        <f aca="false">IF(OR(RIGHT(D29,1)="V",RIGHT(D29,1)="J"),VALUE(LEFT(D29,LEN(D29)-1)),D29)</f>
        <v>12</v>
      </c>
      <c r="I29" s="28" t="str">
        <f aca="false">Q29&amp;COUNTIF($H$2:$H29,H29)</f>
        <v>Hunters Bog Trotters2</v>
      </c>
      <c r="J29" s="28" t="str">
        <f aca="false">VLOOKUP(L29,ClubNames,2,FALSE())&amp;COUNTIF($L$2:$L29,L29)</f>
        <v>Lothian Running Club1</v>
      </c>
      <c r="L29" s="30" t="n">
        <v>3</v>
      </c>
      <c r="M29" s="67" t="s">
        <v>304</v>
      </c>
      <c r="O29" s="9" t="n">
        <f aca="false">1+O28</f>
        <v>28</v>
      </c>
      <c r="P29" s="14" t="str">
        <f aca="false">VLOOKUP(I29,J:M,4,FALSE())&amp;IF(RIGHT(D29,1)="V"," (V)",IF(RIGHT(D29,1)="J"," (J)",""))</f>
        <v>Morag McCelland (V)</v>
      </c>
      <c r="Q29" s="14" t="str">
        <f aca="false">VLOOKUP(H29,ClubNames,2,FALSE())</f>
        <v>Hunters Bog Trotters</v>
      </c>
      <c r="R29" s="15" t="n">
        <f aca="false">TIME(A29,B29,C29)</f>
        <v>0.0166550925925926</v>
      </c>
    </row>
    <row r="30" customFormat="false" ht="15.75" hidden="false" customHeight="false" outlineLevel="0" collapsed="false">
      <c r="A30" s="16"/>
      <c r="B30" s="23" t="s">
        <v>265</v>
      </c>
      <c r="C30" s="24" t="n">
        <v>11</v>
      </c>
      <c r="D30" s="25" t="s">
        <v>271</v>
      </c>
      <c r="E30" s="26" t="n">
        <v>29</v>
      </c>
      <c r="F30" s="27" t="str">
        <f aca="false">Clubs!B31</f>
        <v>Team Borders</v>
      </c>
      <c r="G30" s="28" t="n">
        <f aca="false">COUNTIF($H:$H,E30)</f>
        <v>0</v>
      </c>
      <c r="H30" s="29" t="n">
        <f aca="false">IF(OR(RIGHT(D30,1)="V",RIGHT(D30,1)="J"),VALUE(LEFT(D30,LEN(D30)-1)),D30)</f>
        <v>20</v>
      </c>
      <c r="I30" s="28" t="str">
        <f aca="false">Q30&amp;COUNTIF($H$2:$H30,H30)</f>
        <v>Harmeny AAC2</v>
      </c>
      <c r="J30" s="28" t="str">
        <f aca="false">VLOOKUP(L30,ClubNames,2,FALSE())&amp;COUNTIF($L$2:$L30,L30)</f>
        <v>Lothian Running Club2</v>
      </c>
      <c r="L30" s="30" t="n">
        <v>3</v>
      </c>
      <c r="M30" s="67" t="s">
        <v>305</v>
      </c>
      <c r="O30" s="9" t="n">
        <f aca="false">1+O29</f>
        <v>29</v>
      </c>
      <c r="P30" s="14" t="str">
        <f aca="false">VLOOKUP(I30,J:M,4,FALSE())&amp;IF(RIGHT(D30,1)="V"," (V)",IF(RIGHT(D30,1)="J"," (J)",""))</f>
        <v>Skye Marshall (J)</v>
      </c>
      <c r="Q30" s="14" t="str">
        <f aca="false">VLOOKUP(H30,ClubNames,2,FALSE())</f>
        <v>Harmeny AAC</v>
      </c>
      <c r="R30" s="15" t="n">
        <f aca="false">TIME(A30,B30,C30)</f>
        <v>0.0167939814814815</v>
      </c>
    </row>
    <row r="31" customFormat="false" ht="15.75" hidden="false" customHeight="false" outlineLevel="0" collapsed="false">
      <c r="A31" s="16"/>
      <c r="B31" s="23" t="s">
        <v>265</v>
      </c>
      <c r="C31" s="24" t="n">
        <v>23</v>
      </c>
      <c r="D31" s="25" t="n">
        <v>1</v>
      </c>
      <c r="E31" s="26" t="n">
        <v>30</v>
      </c>
      <c r="F31" s="27" t="str">
        <f aca="false">Clubs!B32</f>
        <v>Perth Strathtay Harriers</v>
      </c>
      <c r="G31" s="28" t="n">
        <f aca="false">COUNTIF($H:$H,E31)</f>
        <v>2</v>
      </c>
      <c r="H31" s="29" t="n">
        <f aca="false">IF(OR(RIGHT(D31,1)="V",RIGHT(D31,1)="J"),VALUE(LEFT(D31,LEN(D31)-1)),D31)</f>
        <v>1</v>
      </c>
      <c r="I31" s="28" t="str">
        <f aca="false">Q31&amp;COUNTIF($H$2:$H31,H31)</f>
        <v>Edinburgh AC4</v>
      </c>
      <c r="J31" s="28" t="str">
        <f aca="false">VLOOKUP(L31,ClubNames,2,FALSE())&amp;COUNTIF($L$2:$L31,L31)</f>
        <v>Lothian Running Club3</v>
      </c>
      <c r="L31" s="30" t="n">
        <v>3</v>
      </c>
      <c r="M31" s="67" t="s">
        <v>306</v>
      </c>
      <c r="O31" s="9" t="n">
        <f aca="false">1+O30</f>
        <v>30</v>
      </c>
      <c r="P31" s="14" t="str">
        <f aca="false">VLOOKUP(I31,J:M,4,FALSE())&amp;IF(RIGHT(D31,1)="V"," (V)",IF(RIGHT(D31,1)="J"," (J)",""))</f>
        <v>Abby Thomson</v>
      </c>
      <c r="Q31" s="14" t="str">
        <f aca="false">VLOOKUP(H31,ClubNames,2,FALSE())</f>
        <v>Edinburgh AC</v>
      </c>
      <c r="R31" s="15" t="n">
        <f aca="false">TIME(A31,B31,C31)</f>
        <v>0.0169328703703704</v>
      </c>
    </row>
    <row r="32" customFormat="false" ht="15.75" hidden="false" customHeight="false" outlineLevel="0" collapsed="false">
      <c r="A32" s="16"/>
      <c r="B32" s="23" t="s">
        <v>265</v>
      </c>
      <c r="C32" s="24" t="n">
        <v>28</v>
      </c>
      <c r="D32" s="25" t="s">
        <v>307</v>
      </c>
      <c r="E32" s="26" t="n">
        <v>31</v>
      </c>
      <c r="F32" s="27" t="str">
        <f aca="false">Clubs!B33</f>
        <v>Corstorphine AAC</v>
      </c>
      <c r="G32" s="28" t="n">
        <f aca="false">COUNTIF($H:$H,E32)</f>
        <v>7</v>
      </c>
      <c r="H32" s="29" t="n">
        <f aca="false">IF(OR(RIGHT(D32,1)="V",RIGHT(D32,1)="J"),VALUE(LEFT(D32,LEN(D32)-1)),D32)</f>
        <v>1</v>
      </c>
      <c r="I32" s="28" t="str">
        <f aca="false">Q32&amp;COUNTIF($H$2:$H32,H32)</f>
        <v>Edinburgh AC5</v>
      </c>
      <c r="J32" s="28" t="str">
        <f aca="false">VLOOKUP(L32,ClubNames,2,FALSE())&amp;COUNTIF($L$2:$L32,L32)</f>
        <v>Lothian Running Club4</v>
      </c>
      <c r="L32" s="30" t="n">
        <v>3</v>
      </c>
      <c r="M32" s="67" t="s">
        <v>308</v>
      </c>
      <c r="O32" s="9" t="n">
        <f aca="false">1+O31</f>
        <v>31</v>
      </c>
      <c r="P32" s="14" t="str">
        <f aca="false">VLOOKUP(I32,J:M,4,FALSE())&amp;IF(RIGHT(D32,1)="V"," (V)",IF(RIGHT(D32,1)="J"," (J)",""))</f>
        <v>Janet Dunbar (V)</v>
      </c>
      <c r="Q32" s="14" t="str">
        <f aca="false">VLOOKUP(H32,ClubNames,2,FALSE())</f>
        <v>Edinburgh AC</v>
      </c>
      <c r="R32" s="15" t="n">
        <f aca="false">TIME(A32,B32,C32)</f>
        <v>0.0169907407407407</v>
      </c>
    </row>
    <row r="33" customFormat="false" ht="15.75" hidden="false" customHeight="false" outlineLevel="0" collapsed="false">
      <c r="A33" s="16"/>
      <c r="B33" s="23" t="s">
        <v>265</v>
      </c>
      <c r="C33" s="24" t="n">
        <v>34</v>
      </c>
      <c r="D33" s="25" t="s">
        <v>273</v>
      </c>
      <c r="E33" s="26" t="n">
        <v>32</v>
      </c>
      <c r="F33" s="27" t="str">
        <f aca="false">Clubs!B34</f>
        <v>Lasswade AAC</v>
      </c>
      <c r="G33" s="28" t="n">
        <f aca="false">COUNTIF($H:$H,E33)</f>
        <v>6</v>
      </c>
      <c r="H33" s="29" t="n">
        <f aca="false">IF(OR(RIGHT(D33,1)="V",RIGHT(D33,1)="J"),VALUE(LEFT(D33,LEN(D33)-1)),D33)</f>
        <v>11</v>
      </c>
      <c r="I33" s="28" t="str">
        <f aca="false">Q33&amp;COUNTIF($H$2:$H33,H33)</f>
        <v>Falkirk Victoria Harriers3</v>
      </c>
      <c r="J33" s="28" t="str">
        <f aca="false">VLOOKUP(L33,ClubNames,2,FALSE())&amp;COUNTIF($L$2:$L33,L33)</f>
        <v>Lothian Running Club5</v>
      </c>
      <c r="L33" s="30" t="n">
        <v>3</v>
      </c>
      <c r="M33" s="67" t="s">
        <v>309</v>
      </c>
      <c r="O33" s="9" t="n">
        <f aca="false">1+O32</f>
        <v>32</v>
      </c>
      <c r="P33" s="14" t="str">
        <f aca="false">VLOOKUP(I33,J:M,4,FALSE())&amp;IF(RIGHT(D33,1)="V"," (V)",IF(RIGHT(D33,1)="J"," (J)",""))</f>
        <v>Charlotte Horne (J)</v>
      </c>
      <c r="Q33" s="14" t="str">
        <f aca="false">VLOOKUP(H33,ClubNames,2,FALSE())</f>
        <v>Falkirk Victoria Harriers</v>
      </c>
      <c r="R33" s="15" t="n">
        <f aca="false">TIME(A33,B33,C33)</f>
        <v>0.0170601851851852</v>
      </c>
    </row>
    <row r="34" customFormat="false" ht="15.75" hidden="false" customHeight="false" outlineLevel="0" collapsed="false">
      <c r="A34" s="16"/>
      <c r="B34" s="23" t="s">
        <v>265</v>
      </c>
      <c r="C34" s="24" t="n">
        <v>38</v>
      </c>
      <c r="D34" s="25" t="s">
        <v>307</v>
      </c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1</v>
      </c>
      <c r="I34" s="28" t="str">
        <f aca="false">Q34&amp;COUNTIF($H$2:$H34,H34)</f>
        <v>Edinburgh AC6</v>
      </c>
      <c r="J34" s="28" t="str">
        <f aca="false">VLOOKUP(L34,ClubNames,2,FALSE())&amp;COUNTIF($L$2:$L34,L34)</f>
        <v>Lothian Running Club6</v>
      </c>
      <c r="L34" s="30" t="n">
        <v>3</v>
      </c>
      <c r="M34" s="46" t="s">
        <v>310</v>
      </c>
      <c r="O34" s="9" t="n">
        <f aca="false">1+O33</f>
        <v>33</v>
      </c>
      <c r="P34" s="14" t="str">
        <f aca="false">VLOOKUP(I34,J:M,4,FALSE())&amp;IF(RIGHT(D34,1)="V"," (V)",IF(RIGHT(D34,1)="J"," (J)",""))</f>
        <v>Frances McNab (V)</v>
      </c>
      <c r="Q34" s="14" t="str">
        <f aca="false">VLOOKUP(H34,ClubNames,2,FALSE())</f>
        <v>Edinburgh AC</v>
      </c>
      <c r="R34" s="15" t="n">
        <f aca="false">TIME(A34,B34,C34)</f>
        <v>0.0171064814814815</v>
      </c>
    </row>
    <row r="35" customFormat="false" ht="15.75" hidden="false" customHeight="false" outlineLevel="0" collapsed="false">
      <c r="A35" s="16"/>
      <c r="B35" s="23" t="s">
        <v>265</v>
      </c>
      <c r="C35" s="24" t="n">
        <v>43</v>
      </c>
      <c r="D35" s="25" t="s">
        <v>307</v>
      </c>
      <c r="E35" s="26" t="n">
        <v>34</v>
      </c>
      <c r="F35" s="27" t="str">
        <f aca="false">Clubs!B36</f>
        <v>Portobello Running Club</v>
      </c>
      <c r="G35" s="28" t="n">
        <f aca="false">COUNTIF($H:$H,E35)</f>
        <v>1</v>
      </c>
      <c r="H35" s="29" t="n">
        <f aca="false">IF(OR(RIGHT(D35,1)="V",RIGHT(D35,1)="J"),VALUE(LEFT(D35,LEN(D35)-1)),D35)</f>
        <v>1</v>
      </c>
      <c r="I35" s="28" t="str">
        <f aca="false">Q35&amp;COUNTIF($H$2:$H35,H35)</f>
        <v>Edinburgh AC7</v>
      </c>
      <c r="J35" s="28" t="str">
        <f aca="false">VLOOKUP(L35,ClubNames,2,FALSE())&amp;COUNTIF($L$2:$L35,L35)</f>
        <v>Lothian Running Club7</v>
      </c>
      <c r="L35" s="30" t="n">
        <v>3</v>
      </c>
      <c r="M35" s="68" t="s">
        <v>311</v>
      </c>
      <c r="O35" s="9" t="n">
        <f aca="false">1+O34</f>
        <v>34</v>
      </c>
      <c r="P35" s="14" t="str">
        <f aca="false">VLOOKUP(I35,J:M,4,FALSE())&amp;IF(RIGHT(D35,1)="V"," (V)",IF(RIGHT(D35,1)="J"," (J)",""))</f>
        <v>Hazel MacCormick (V)</v>
      </c>
      <c r="Q35" s="14" t="str">
        <f aca="false">VLOOKUP(H35,ClubNames,2,FALSE())</f>
        <v>Edinburgh AC</v>
      </c>
      <c r="R35" s="15" t="n">
        <f aca="false">TIME(A35,B35,C35)</f>
        <v>0.0171643518518519</v>
      </c>
    </row>
    <row r="36" customFormat="false" ht="15.75" hidden="false" customHeight="false" outlineLevel="0" collapsed="false">
      <c r="A36" s="16"/>
      <c r="B36" s="23" t="s">
        <v>265</v>
      </c>
      <c r="C36" s="24" t="n">
        <v>47</v>
      </c>
      <c r="D36" s="25" t="s">
        <v>312</v>
      </c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32</v>
      </c>
      <c r="I36" s="28" t="str">
        <f aca="false">Q36&amp;COUNTIF($H$2:$H36,H36)</f>
        <v>Lasswade AAC1</v>
      </c>
      <c r="J36" s="28" t="str">
        <f aca="false">VLOOKUP(L36,ClubNames,2,FALSE())&amp;COUNTIF($L$2:$L36,L36)</f>
        <v>Lothian Running Club8</v>
      </c>
      <c r="L36" s="30" t="n">
        <v>3</v>
      </c>
      <c r="M36" s="34" t="s">
        <v>313</v>
      </c>
      <c r="O36" s="9" t="n">
        <f aca="false">1+O35</f>
        <v>35</v>
      </c>
      <c r="P36" s="14" t="str">
        <f aca="false">VLOOKUP(I36,J:M,4,FALSE())&amp;IF(RIGHT(D36,1)="V"," (V)",IF(RIGHT(D36,1)="J"," (J)",""))</f>
        <v>Claire Houston (V)</v>
      </c>
      <c r="Q36" s="14" t="str">
        <f aca="false">VLOOKUP(H36,ClubNames,2,FALSE())</f>
        <v>Lasswade AAC</v>
      </c>
      <c r="R36" s="15" t="n">
        <f aca="false">TIME(A36,B36,C36)</f>
        <v>0.0172106481481482</v>
      </c>
    </row>
    <row r="37" customFormat="false" ht="15.75" hidden="false" customHeight="false" outlineLevel="0" collapsed="false">
      <c r="A37" s="16"/>
      <c r="B37" s="23" t="s">
        <v>265</v>
      </c>
      <c r="C37" s="24" t="n">
        <v>49</v>
      </c>
      <c r="D37" s="25" t="n">
        <v>38</v>
      </c>
      <c r="E37" s="26" t="n">
        <v>36</v>
      </c>
      <c r="F37" s="27" t="str">
        <f aca="false">Clubs!B38</f>
        <v>Banchory Stonehaven AC</v>
      </c>
      <c r="G37" s="28" t="n">
        <f aca="false">COUNTIF($H:$H,E37)</f>
        <v>0</v>
      </c>
      <c r="H37" s="29" t="n">
        <f aca="false">IF(OR(RIGHT(D37,1)="V",RIGHT(D37,1)="J"),VALUE(LEFT(D37,LEN(D37)-1)),D37)</f>
        <v>38</v>
      </c>
      <c r="I37" s="28" t="str">
        <f aca="false">Q37&amp;COUNTIF($H$2:$H37,H37)</f>
        <v>West Edinburgh RC1</v>
      </c>
      <c r="J37" s="28" t="str">
        <f aca="false">VLOOKUP(L37,ClubNames,2,FALSE())&amp;COUNTIF($L$2:$L37,L37)</f>
        <v>Lothian Running Club9</v>
      </c>
      <c r="L37" s="30" t="n">
        <v>3</v>
      </c>
      <c r="M37" s="34" t="s">
        <v>314</v>
      </c>
      <c r="O37" s="9" t="n">
        <f aca="false">1+O36</f>
        <v>36</v>
      </c>
      <c r="P37" s="14" t="str">
        <f aca="false">VLOOKUP(I37,J:M,4,FALSE())&amp;IF(RIGHT(D37,1)="V"," (V)",IF(RIGHT(D37,1)="J"," (J)",""))</f>
        <v>Claire Jellema</v>
      </c>
      <c r="Q37" s="14" t="str">
        <f aca="false">VLOOKUP(H37,ClubNames,2,FALSE())</f>
        <v>West Edinburgh RC</v>
      </c>
      <c r="R37" s="15" t="n">
        <f aca="false">TIME(A37,B37,C37)</f>
        <v>0.0172337962962963</v>
      </c>
    </row>
    <row r="38" customFormat="false" ht="15.75" hidden="false" customHeight="false" outlineLevel="0" collapsed="false">
      <c r="A38" s="16"/>
      <c r="B38" s="23" t="s">
        <v>265</v>
      </c>
      <c r="C38" s="24" t="n">
        <v>50</v>
      </c>
      <c r="D38" s="25" t="s">
        <v>315</v>
      </c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30</v>
      </c>
      <c r="I38" s="28" t="str">
        <f aca="false">Q38&amp;COUNTIF($H$2:$H38,H38)</f>
        <v>Perth Strathtay Harriers1</v>
      </c>
      <c r="J38" s="28" t="str">
        <f aca="false">VLOOKUP(L38,ClubNames,2,FALSE())&amp;COUNTIF($L$2:$L38,L38)</f>
        <v>Lothian Running Club10</v>
      </c>
      <c r="L38" s="30" t="n">
        <v>3</v>
      </c>
      <c r="M38" s="46" t="s">
        <v>316</v>
      </c>
      <c r="O38" s="9" t="n">
        <f aca="false">1+O37</f>
        <v>37</v>
      </c>
      <c r="P38" s="14" t="str">
        <f aca="false">VLOOKUP(I38,J:M,4,FALSE())&amp;IF(RIGHT(D38,1)="V"," (V)",IF(RIGHT(D38,1)="J"," (J)",""))</f>
        <v>Eilidh Hearn (J)</v>
      </c>
      <c r="Q38" s="14" t="str">
        <f aca="false">VLOOKUP(H38,ClubNames,2,FALSE())</f>
        <v>Perth Strathtay Harriers</v>
      </c>
      <c r="R38" s="15" t="n">
        <f aca="false">TIME(A38,B38,C38)</f>
        <v>0.0172453703703704</v>
      </c>
    </row>
    <row r="39" customFormat="false" ht="15.75" hidden="false" customHeight="false" outlineLevel="0" collapsed="false">
      <c r="A39" s="16"/>
      <c r="B39" s="23" t="s">
        <v>265</v>
      </c>
      <c r="C39" s="24" t="n">
        <v>53</v>
      </c>
      <c r="D39" s="25" t="n">
        <v>31</v>
      </c>
      <c r="E39" s="26" t="n">
        <v>38</v>
      </c>
      <c r="F39" s="27" t="str">
        <f aca="false">Clubs!B40</f>
        <v>West Edinburgh RC</v>
      </c>
      <c r="G39" s="28" t="n">
        <f aca="false">COUNTIF($H:$H,E39)</f>
        <v>1</v>
      </c>
      <c r="H39" s="29" t="n">
        <f aca="false">IF(OR(RIGHT(D39,1)="V",RIGHT(D39,1)="J"),VALUE(LEFT(D39,LEN(D39)-1)),D39)</f>
        <v>31</v>
      </c>
      <c r="I39" s="28" t="str">
        <f aca="false">Q39&amp;COUNTIF($H$2:$H39,H39)</f>
        <v>Corstorphine AAC3</v>
      </c>
      <c r="J39" s="28" t="str">
        <f aca="false">VLOOKUP(L39,ClubNames,2,FALSE())&amp;COUNTIF($L$2:$L39,L39)</f>
        <v>Lothian Running Club11</v>
      </c>
      <c r="L39" s="30" t="n">
        <v>3</v>
      </c>
      <c r="M39" s="68" t="s">
        <v>317</v>
      </c>
      <c r="O39" s="9" t="n">
        <f aca="false">1+O38</f>
        <v>38</v>
      </c>
      <c r="P39" s="14" t="str">
        <f aca="false">VLOOKUP(I39,J:M,4,FALSE())&amp;IF(RIGHT(D39,1)="V"," (V)",IF(RIGHT(D39,1)="J"," (J)",""))</f>
        <v>Emily Crusher</v>
      </c>
      <c r="Q39" s="14" t="str">
        <f aca="false">VLOOKUP(H39,ClubNames,2,FALSE())</f>
        <v>Corstorphine AAC</v>
      </c>
      <c r="R39" s="15" t="n">
        <f aca="false">TIME(A39,B39,C39)</f>
        <v>0.0172800925925926</v>
      </c>
    </row>
    <row r="40" customFormat="false" ht="15.75" hidden="false" customHeight="false" outlineLevel="0" collapsed="false">
      <c r="A40" s="16"/>
      <c r="B40" s="23" t="s">
        <v>265</v>
      </c>
      <c r="C40" s="24" t="n">
        <v>57</v>
      </c>
      <c r="D40" s="25" t="s">
        <v>318</v>
      </c>
      <c r="E40" s="26" t="n">
        <v>39</v>
      </c>
      <c r="F40" s="27" t="str">
        <f aca="false">Clubs!B41</f>
        <v>Dunfermline Track &amp; Field AC</v>
      </c>
      <c r="G40" s="28" t="n">
        <f aca="false">COUNTIF($H:$H,E40)</f>
        <v>0</v>
      </c>
      <c r="H40" s="29" t="n">
        <f aca="false">IF(OR(RIGHT(D40,1)="V",RIGHT(D40,1)="J"),VALUE(LEFT(D40,LEN(D40)-1)),D40)</f>
        <v>13</v>
      </c>
      <c r="I40" s="28" t="str">
        <f aca="false">Q40&amp;COUNTIF($H$2:$H40,H40)</f>
        <v>Gala Harriers1</v>
      </c>
      <c r="J40" s="28" t="str">
        <f aca="false">VLOOKUP(L40,ClubNames,2,FALSE())&amp;COUNTIF($L$2:$L40,L40)</f>
        <v>Aberdeen AAC1</v>
      </c>
      <c r="L40" s="30" t="n">
        <v>6</v>
      </c>
      <c r="M40" s="32" t="s">
        <v>319</v>
      </c>
      <c r="O40" s="9" t="n">
        <f aca="false">1+O39</f>
        <v>39</v>
      </c>
      <c r="P40" s="14" t="str">
        <f aca="false">VLOOKUP(I40,J:M,4,FALSE())&amp;IF(RIGHT(D40,1)="V"," (V)",IF(RIGHT(D40,1)="J"," (J)",""))</f>
        <v>Poppy Lunn (J)</v>
      </c>
      <c r="Q40" s="14" t="str">
        <f aca="false">VLOOKUP(H40,ClubNames,2,FALSE())</f>
        <v>Gala Harriers</v>
      </c>
      <c r="R40" s="15" t="n">
        <f aca="false">TIME(A40,B40,C40)</f>
        <v>0.0173263888888889</v>
      </c>
    </row>
    <row r="41" customFormat="false" ht="15.75" hidden="false" customHeight="false" outlineLevel="0" collapsed="false">
      <c r="A41" s="16"/>
      <c r="B41" s="23" t="s">
        <v>320</v>
      </c>
      <c r="C41" s="24" t="n">
        <v>1</v>
      </c>
      <c r="D41" s="25" t="s">
        <v>289</v>
      </c>
      <c r="E41" s="26" t="n">
        <v>40</v>
      </c>
      <c r="F41" s="27" t="str">
        <f aca="false">Clubs!B42</f>
        <v>Team East Lothian</v>
      </c>
      <c r="G41" s="28" t="n">
        <f aca="false">COUNTIF($H:$H,E41)</f>
        <v>1</v>
      </c>
      <c r="H41" s="29" t="n">
        <f aca="false">IF(OR(RIGHT(D41,1)="V",RIGHT(D41,1)="J"),VALUE(LEFT(D41,LEN(D41)-1)),D41)</f>
        <v>12</v>
      </c>
      <c r="I41" s="28" t="str">
        <f aca="false">Q41&amp;COUNTIF($H$2:$H41,H41)</f>
        <v>Hunters Bog Trotters3</v>
      </c>
      <c r="J41" s="28" t="str">
        <f aca="false">VLOOKUP(L41,ClubNames,2,FALSE())&amp;COUNTIF($L$2:$L41,L41)</f>
        <v>Aberdeen AAC2</v>
      </c>
      <c r="L41" s="30" t="n">
        <v>6</v>
      </c>
      <c r="M41" s="32" t="s">
        <v>321</v>
      </c>
      <c r="O41" s="9" t="n">
        <f aca="false">1+O40</f>
        <v>40</v>
      </c>
      <c r="P41" s="14" t="str">
        <f aca="false">VLOOKUP(I41,J:M,4,FALSE())&amp;IF(RIGHT(D41,1)="V"," (V)",IF(RIGHT(D41,1)="J"," (J)",""))</f>
        <v>Megan Mowbray (V)</v>
      </c>
      <c r="Q41" s="14" t="str">
        <f aca="false">VLOOKUP(H41,ClubNames,2,FALSE())</f>
        <v>Hunters Bog Trotters</v>
      </c>
      <c r="R41" s="15" t="n">
        <f aca="false">TIME(A41,B41,C41)</f>
        <v>0.0173726851851852</v>
      </c>
    </row>
    <row r="42" customFormat="false" ht="15.75" hidden="false" customHeight="false" outlineLevel="0" collapsed="false">
      <c r="A42" s="16"/>
      <c r="B42" s="23" t="s">
        <v>320</v>
      </c>
      <c r="C42" s="24" t="n">
        <v>5</v>
      </c>
      <c r="D42" s="25" t="s">
        <v>322</v>
      </c>
      <c r="E42" s="26" t="n"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27</v>
      </c>
      <c r="I42" s="28" t="str">
        <f aca="false">Q42&amp;COUNTIF($H$2:$H42,H42)</f>
        <v>Linlithgow AC1</v>
      </c>
      <c r="J42" s="28" t="str">
        <f aca="false">VLOOKUP(L42,ClubNames,2,FALSE())&amp;COUNTIF($L$2:$L42,L42)</f>
        <v>Aberdeen AAC3</v>
      </c>
      <c r="L42" s="30" t="n">
        <v>6</v>
      </c>
      <c r="M42" s="32" t="s">
        <v>323</v>
      </c>
      <c r="O42" s="9" t="n">
        <f aca="false">1+O41</f>
        <v>41</v>
      </c>
      <c r="P42" s="14" t="str">
        <f aca="false">VLOOKUP(I42,J:M,4,FALSE())&amp;IF(RIGHT(D42,1)="V"," (V)",IF(RIGHT(D42,1)="J"," (J)",""))</f>
        <v>Jenny MacLean (V)</v>
      </c>
      <c r="Q42" s="14" t="str">
        <f aca="false">VLOOKUP(H42,ClubNames,2,FALSE())</f>
        <v>Linlithgow AC</v>
      </c>
      <c r="R42" s="15" t="n">
        <f aca="false">TIME(A42,B42,C42)</f>
        <v>0.0174189814814815</v>
      </c>
    </row>
    <row r="43" customFormat="false" ht="15.75" hidden="false" customHeight="false" outlineLevel="0" collapsed="false">
      <c r="A43" s="16"/>
      <c r="B43" s="23" t="s">
        <v>320</v>
      </c>
      <c r="C43" s="24" t="n">
        <v>8</v>
      </c>
      <c r="D43" s="25" t="n">
        <v>23</v>
      </c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23</v>
      </c>
      <c r="I43" s="28" t="str">
        <f aca="false">Q43&amp;COUNTIF($H$2:$H43,H43)</f>
        <v>Dundee Road Runners AC4</v>
      </c>
      <c r="J43" s="28" t="str">
        <f aca="false">VLOOKUP(L43,ClubNames,2,FALSE())&amp;COUNTIF($L$2:$L43,L43)</f>
        <v>Pitreavie AAC1</v>
      </c>
      <c r="L43" s="30" t="n">
        <v>7</v>
      </c>
      <c r="M43" s="32" t="s">
        <v>324</v>
      </c>
      <c r="O43" s="9" t="n">
        <f aca="false">1+O42</f>
        <v>42</v>
      </c>
      <c r="P43" s="14" t="str">
        <f aca="false">VLOOKUP(I43,J:M,4,FALSE())&amp;IF(RIGHT(D43,1)="V"," (V)",IF(RIGHT(D43,1)="J"," (J)",""))</f>
        <v>Fiona Callaghan</v>
      </c>
      <c r="Q43" s="14" t="str">
        <f aca="false">VLOOKUP(H43,ClubNames,2,FALSE())</f>
        <v>Dundee Road Runners AC</v>
      </c>
      <c r="R43" s="15" t="n">
        <f aca="false">TIME(A43,B43,C43)</f>
        <v>0.0174537037037037</v>
      </c>
    </row>
    <row r="44" customFormat="false" ht="15.75" hidden="false" customHeight="false" outlineLevel="0" collapsed="false">
      <c r="A44" s="16"/>
      <c r="B44" s="23" t="s">
        <v>320</v>
      </c>
      <c r="C44" s="24" t="n">
        <v>13</v>
      </c>
      <c r="D44" s="25" t="s">
        <v>325</v>
      </c>
      <c r="E44" s="26" t="n">
        <v>43</v>
      </c>
      <c r="F44" s="27" t="str">
        <f aca="false">Clubs!B45</f>
        <v>Musselburgh &amp; District AC</v>
      </c>
      <c r="G44" s="28" t="n">
        <f aca="false">COUNTIF($H:$H,E44)</f>
        <v>1</v>
      </c>
      <c r="H44" s="29" t="n">
        <f aca="false">IF(OR(RIGHT(D44,1)="V",RIGHT(D44,1)="J"),VALUE(LEFT(D44,LEN(D44)-1)),D44)</f>
        <v>40</v>
      </c>
      <c r="I44" s="28" t="str">
        <f aca="false">Q44&amp;COUNTIF($H$2:$H44,H44)</f>
        <v>Team East Lothian1</v>
      </c>
      <c r="J44" s="28" t="str">
        <f aca="false">VLOOKUP(L44,ClubNames,2,FALSE())&amp;COUNTIF($L$2:$L44,L44)</f>
        <v>Pitreavie AAC2</v>
      </c>
      <c r="L44" s="30" t="n">
        <v>7</v>
      </c>
      <c r="M44" s="32" t="s">
        <v>326</v>
      </c>
      <c r="O44" s="9" t="n">
        <f aca="false">1+O43</f>
        <v>43</v>
      </c>
      <c r="P44" s="14" t="str">
        <f aca="false">VLOOKUP(I44,J:M,4,FALSE())&amp;IF(RIGHT(D44,1)="V"," (V)",IF(RIGHT(D44,1)="J"," (J)",""))</f>
        <v>Kirsty Roden (J)</v>
      </c>
      <c r="Q44" s="14" t="str">
        <f aca="false">VLOOKUP(H44,ClubNames,2,FALSE())</f>
        <v>Team East Lothian</v>
      </c>
      <c r="R44" s="15" t="n">
        <f aca="false">TIME(A44,B44,C44)</f>
        <v>0.0175115740740741</v>
      </c>
    </row>
    <row r="45" customFormat="false" ht="15.75" hidden="false" customHeight="false" outlineLevel="0" collapsed="false">
      <c r="A45" s="16"/>
      <c r="B45" s="23" t="s">
        <v>320</v>
      </c>
      <c r="C45" s="24" t="n">
        <v>19</v>
      </c>
      <c r="D45" s="25" t="s">
        <v>307</v>
      </c>
      <c r="E45" s="26" t="n">
        <v>44</v>
      </c>
      <c r="F45" s="27" t="str">
        <f aca="false">Clubs!B46</f>
        <v>Montrose and District AC</v>
      </c>
      <c r="G45" s="28" t="n">
        <f aca="false">COUNTIF($H:$H,E45)</f>
        <v>0</v>
      </c>
      <c r="H45" s="29" t="n">
        <f aca="false">IF(OR(RIGHT(D45,1)="V",RIGHT(D45,1)="J"),VALUE(LEFT(D45,LEN(D45)-1)),D45)</f>
        <v>1</v>
      </c>
      <c r="I45" s="28" t="str">
        <f aca="false">Q45&amp;COUNTIF($H$2:$H45,H45)</f>
        <v>Edinburgh AC8</v>
      </c>
      <c r="J45" s="28" t="str">
        <f aca="false">VLOOKUP(L45,ClubNames,2,FALSE())&amp;COUNTIF($L$2:$L45,L45)</f>
        <v>Pitreavie AAC3</v>
      </c>
      <c r="L45" s="30" t="n">
        <v>7</v>
      </c>
      <c r="M45" s="32" t="s">
        <v>327</v>
      </c>
      <c r="O45" s="9" t="n">
        <f aca="false">1+O44</f>
        <v>44</v>
      </c>
      <c r="P45" s="14" t="str">
        <f aca="false">VLOOKUP(I45,J:M,4,FALSE())&amp;IF(RIGHT(D45,1)="V"," (V)",IF(RIGHT(D45,1)="J"," (J)",""))</f>
        <v>Sheenagh MacLullich (V)</v>
      </c>
      <c r="Q45" s="14" t="str">
        <f aca="false">VLOOKUP(H45,ClubNames,2,FALSE())</f>
        <v>Edinburgh AC</v>
      </c>
      <c r="R45" s="15" t="n">
        <f aca="false">TIME(A45,B45,C45)</f>
        <v>0.0175810185185185</v>
      </c>
    </row>
    <row r="46" customFormat="false" ht="15.75" hidden="false" customHeight="false" outlineLevel="0" collapsed="false">
      <c r="A46" s="16"/>
      <c r="B46" s="23" t="s">
        <v>320</v>
      </c>
      <c r="C46" s="24" t="n">
        <v>20</v>
      </c>
      <c r="D46" s="25" t="n">
        <v>31</v>
      </c>
      <c r="E46" s="26" t="n">
        <v>45</v>
      </c>
      <c r="F46" s="27" t="str">
        <f aca="false">Clubs!B47</f>
        <v>PH Racing Club</v>
      </c>
      <c r="G46" s="28" t="n">
        <f aca="false">COUNTIF($H:$H,E46)</f>
        <v>2</v>
      </c>
      <c r="H46" s="29" t="n">
        <f aca="false">IF(OR(RIGHT(D46,1)="V",RIGHT(D46,1)="J"),VALUE(LEFT(D46,LEN(D46)-1)),D46)</f>
        <v>31</v>
      </c>
      <c r="I46" s="28" t="str">
        <f aca="false">Q46&amp;COUNTIF($H$2:$H46,H46)</f>
        <v>Corstorphine AAC4</v>
      </c>
      <c r="J46" s="28" t="str">
        <f aca="false">VLOOKUP(L46,ClubNames,2,FALSE())&amp;COUNTIF($L$2:$L46,L46)</f>
        <v>Pitreavie AAC4</v>
      </c>
      <c r="L46" s="30" t="n">
        <v>7</v>
      </c>
      <c r="M46" s="32" t="s">
        <v>328</v>
      </c>
      <c r="O46" s="9" t="n">
        <f aca="false">1+O45</f>
        <v>45</v>
      </c>
      <c r="P46" s="14" t="str">
        <f aca="false">VLOOKUP(I46,J:M,4,FALSE())&amp;IF(RIGHT(D46,1)="V"," (V)",IF(RIGHT(D46,1)="J"," (J)",""))</f>
        <v>Megan Smith</v>
      </c>
      <c r="Q46" s="14" t="str">
        <f aca="false">VLOOKUP(H46,ClubNames,2,FALSE())</f>
        <v>Corstorphine AAC</v>
      </c>
      <c r="R46" s="15" t="n">
        <f aca="false">TIME(A46,B46,C46)</f>
        <v>0.0175925925925926</v>
      </c>
    </row>
    <row r="47" customFormat="false" ht="15.75" hidden="false" customHeight="false" outlineLevel="0" collapsed="false">
      <c r="A47" s="16"/>
      <c r="B47" s="23" t="s">
        <v>320</v>
      </c>
      <c r="C47" s="24" t="n">
        <v>31</v>
      </c>
      <c r="D47" s="25" t="s">
        <v>329</v>
      </c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47</v>
      </c>
      <c r="I47" s="28" t="str">
        <f aca="false">Q47&amp;COUNTIF($H$2:$H47,H47)</f>
        <v>Kinross Road Runners1</v>
      </c>
      <c r="J47" s="28" t="str">
        <f aca="false">VLOOKUP(L47,ClubNames,2,FALSE())&amp;COUNTIF($L$2:$L47,L47)</f>
        <v>Pitreavie AAC5</v>
      </c>
      <c r="L47" s="30" t="n">
        <v>7</v>
      </c>
      <c r="M47" s="32" t="s">
        <v>330</v>
      </c>
      <c r="O47" s="9" t="n">
        <f aca="false">1+O46</f>
        <v>46</v>
      </c>
      <c r="P47" s="14" t="str">
        <f aca="false">VLOOKUP(I47,J:M,4,FALSE())&amp;IF(RIGHT(D47,1)="V"," (V)",IF(RIGHT(D47,1)="J"," (J)",""))</f>
        <v>Caroline Jones (V)</v>
      </c>
      <c r="Q47" s="14" t="str">
        <f aca="false">VLOOKUP(H47,ClubNames,2,FALSE())</f>
        <v>Kinross Road Runners</v>
      </c>
      <c r="R47" s="15" t="n">
        <f aca="false">TIME(A47,B47,C47)</f>
        <v>0.0177199074074074</v>
      </c>
    </row>
    <row r="48" customFormat="false" ht="15.75" hidden="false" customHeight="false" outlineLevel="0" collapsed="false">
      <c r="A48" s="16"/>
      <c r="B48" s="23" t="s">
        <v>320</v>
      </c>
      <c r="C48" s="24" t="n">
        <v>36</v>
      </c>
      <c r="D48" s="25" t="n">
        <v>31</v>
      </c>
      <c r="E48" s="26" t="n">
        <v>47</v>
      </c>
      <c r="F48" s="27" t="str">
        <f aca="false">Clubs!B49</f>
        <v>Kinross Road Runners</v>
      </c>
      <c r="G48" s="28" t="n">
        <f aca="false">COUNTIF($H:$H,E48)</f>
        <v>2</v>
      </c>
      <c r="H48" s="29" t="n">
        <f aca="false">IF(OR(RIGHT(D48,1)="V",RIGHT(D48,1)="J"),VALUE(LEFT(D48,LEN(D48)-1)),D48)</f>
        <v>31</v>
      </c>
      <c r="I48" s="28" t="str">
        <f aca="false">Q48&amp;COUNTIF($H$2:$H48,H48)</f>
        <v>Corstorphine AAC5</v>
      </c>
      <c r="J48" s="28" t="str">
        <f aca="false">VLOOKUP(L48,ClubNames,2,FALSE())&amp;COUNTIF($L$2:$L48,L48)</f>
        <v>Fife AC1</v>
      </c>
      <c r="L48" s="30" t="n">
        <v>8</v>
      </c>
      <c r="M48" s="32" t="s">
        <v>331</v>
      </c>
      <c r="O48" s="9" t="n">
        <f aca="false">1+O47</f>
        <v>47</v>
      </c>
      <c r="P48" s="14" t="str">
        <f aca="false">VLOOKUP(I48,J:M,4,FALSE())&amp;IF(RIGHT(D48,1)="V"," (V)",IF(RIGHT(D48,1)="J"," (J)",""))</f>
        <v>Ann Ewing</v>
      </c>
      <c r="Q48" s="14" t="str">
        <f aca="false">VLOOKUP(H48,ClubNames,2,FALSE())</f>
        <v>Corstorphine AAC</v>
      </c>
      <c r="R48" s="15" t="n">
        <f aca="false">TIME(A48,B48,C48)</f>
        <v>0.0177777777777778</v>
      </c>
    </row>
    <row r="49" customFormat="false" ht="15.75" hidden="false" customHeight="false" outlineLevel="0" collapsed="false">
      <c r="A49" s="16"/>
      <c r="B49" s="23" t="s">
        <v>320</v>
      </c>
      <c r="C49" s="24" t="n">
        <v>40</v>
      </c>
      <c r="D49" s="25" t="n">
        <v>11</v>
      </c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11</v>
      </c>
      <c r="I49" s="28" t="str">
        <f aca="false">Q49&amp;COUNTIF($H$2:$H49,H49)</f>
        <v>Falkirk Victoria Harriers4</v>
      </c>
      <c r="J49" s="28" t="str">
        <f aca="false">VLOOKUP(L49,ClubNames,2,FALSE())&amp;COUNTIF($L$2:$L49,L49)</f>
        <v>Fife AC2</v>
      </c>
      <c r="L49" s="30" t="n">
        <v>8</v>
      </c>
      <c r="M49" s="32" t="s">
        <v>332</v>
      </c>
      <c r="O49" s="9" t="n">
        <f aca="false">1+O48</f>
        <v>48</v>
      </c>
      <c r="P49" s="14" t="str">
        <f aca="false">VLOOKUP(I49,J:M,4,FALSE())&amp;IF(RIGHT(D49,1)="V"," (V)",IF(RIGHT(D49,1)="J"," (J)",""))</f>
        <v>Eilidh McCallum</v>
      </c>
      <c r="Q49" s="14" t="str">
        <f aca="false">VLOOKUP(H49,ClubNames,2,FALSE())</f>
        <v>Falkirk Victoria Harriers</v>
      </c>
      <c r="R49" s="15" t="n">
        <f aca="false">TIME(A49,B49,C49)</f>
        <v>0.0178240740740741</v>
      </c>
    </row>
    <row r="50" customFormat="false" ht="15.75" hidden="false" customHeight="false" outlineLevel="0" collapsed="false">
      <c r="A50" s="16"/>
      <c r="B50" s="23" t="s">
        <v>320</v>
      </c>
      <c r="C50" s="24" t="n">
        <v>44</v>
      </c>
      <c r="D50" s="25" t="s">
        <v>333</v>
      </c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24</v>
      </c>
      <c r="I50" s="28" t="str">
        <f aca="false">Q50&amp;COUNTIF($H$2:$H50,H50)</f>
        <v>Strathearn Harriers2</v>
      </c>
      <c r="J50" s="28" t="str">
        <f aca="false">VLOOKUP(L50,ClubNames,2,FALSE())&amp;COUNTIF($L$2:$L50,L50)</f>
        <v>Fife AC3</v>
      </c>
      <c r="L50" s="30" t="n">
        <v>8</v>
      </c>
      <c r="M50" s="32" t="s">
        <v>334</v>
      </c>
      <c r="O50" s="9" t="n">
        <f aca="false">1+O49</f>
        <v>49</v>
      </c>
      <c r="P50" s="14" t="str">
        <f aca="false">VLOOKUP(I50,J:M,4,FALSE())&amp;IF(RIGHT(D50,1)="V"," (V)",IF(RIGHT(D50,1)="J"," (J)",""))</f>
        <v>Wiktoria Kret (J)</v>
      </c>
      <c r="Q50" s="14" t="str">
        <f aca="false">VLOOKUP(H50,ClubNames,2,FALSE())</f>
        <v>Strathearn Harriers</v>
      </c>
      <c r="R50" s="15" t="n">
        <f aca="false">TIME(A50,B50,C50)</f>
        <v>0.0178703703703704</v>
      </c>
    </row>
    <row r="51" customFormat="false" ht="15.75" hidden="false" customHeight="false" outlineLevel="0" collapsed="false">
      <c r="A51" s="16"/>
      <c r="B51" s="23" t="s">
        <v>320</v>
      </c>
      <c r="C51" s="24" t="n">
        <v>45</v>
      </c>
      <c r="D51" s="25" t="s">
        <v>318</v>
      </c>
      <c r="E51" s="26" t="n">
        <v>50</v>
      </c>
      <c r="F51" s="27" t="str">
        <f aca="false">Clubs!B52</f>
        <v>Stirling University AC</v>
      </c>
      <c r="G51" s="28" t="n">
        <f aca="false">COUNTIF($H:$H,E51)</f>
        <v>2</v>
      </c>
      <c r="H51" s="29" t="n">
        <f aca="false">IF(OR(RIGHT(D51,1)="V",RIGHT(D51,1)="J"),VALUE(LEFT(D51,LEN(D51)-1)),D51)</f>
        <v>13</v>
      </c>
      <c r="I51" s="28" t="str">
        <f aca="false">Q51&amp;COUNTIF($H$2:$H51,H51)</f>
        <v>Gala Harriers2</v>
      </c>
      <c r="J51" s="28" t="str">
        <f aca="false">VLOOKUP(L51,ClubNames,2,FALSE())&amp;COUNTIF($L$2:$L51,L51)</f>
        <v>Fife AC4</v>
      </c>
      <c r="L51" s="30" t="n">
        <v>8</v>
      </c>
      <c r="M51" s="32" t="s">
        <v>335</v>
      </c>
      <c r="O51" s="9" t="n">
        <v>50</v>
      </c>
      <c r="P51" s="14" t="str">
        <f aca="false">VLOOKUP(I51,J:M,4,FALSE())&amp;IF(RIGHT(D51,1)="V"," (V)",IF(RIGHT(D51,1)="J"," (J)",""))</f>
        <v>Jessica Smith (J)</v>
      </c>
      <c r="Q51" s="14" t="str">
        <f aca="false">VLOOKUP(H51,ClubNames,2,FALSE())</f>
        <v>Gala Harriers</v>
      </c>
      <c r="R51" s="15" t="n">
        <f aca="false">TIME(A51,B51,C51)</f>
        <v>0.0178819444444444</v>
      </c>
    </row>
    <row r="52" customFormat="false" ht="15.75" hidden="false" customHeight="false" outlineLevel="0" collapsed="false">
      <c r="A52" s="16"/>
      <c r="B52" s="23" t="s">
        <v>320</v>
      </c>
      <c r="C52" s="24" t="n">
        <v>45</v>
      </c>
      <c r="D52" s="25" t="s">
        <v>307</v>
      </c>
      <c r="E52" s="26" t="n">
        <v>51</v>
      </c>
      <c r="F52" s="27" t="str">
        <f aca="false">Clubs!B53</f>
        <v>Haddington Running Club</v>
      </c>
      <c r="G52" s="28" t="n">
        <f aca="false">COUNTIF($H:$H,E52)</f>
        <v>0</v>
      </c>
      <c r="H52" s="29" t="n">
        <f aca="false">IF(OR(RIGHT(D52,1)="V",RIGHT(D52,1)="J"),VALUE(LEFT(D52,LEN(D52)-1)),D52)</f>
        <v>1</v>
      </c>
      <c r="I52" s="28" t="str">
        <f aca="false">Q52&amp;COUNTIF($H$2:$H52,H52)</f>
        <v>Edinburgh AC9</v>
      </c>
      <c r="J52" s="28" t="str">
        <f aca="false">VLOOKUP(L52,ClubNames,2,FALSE())&amp;COUNTIF($L$2:$L52,L52)</f>
        <v>Fife AC5</v>
      </c>
      <c r="L52" s="30" t="n">
        <v>8</v>
      </c>
      <c r="M52" s="32" t="s">
        <v>336</v>
      </c>
      <c r="O52" s="9" t="n">
        <v>51</v>
      </c>
      <c r="P52" s="14" t="str">
        <f aca="false">VLOOKUP(I52,J:M,4,FALSE())&amp;IF(RIGHT(D52,1)="V"," (V)",IF(RIGHT(D52,1)="J"," (J)",""))</f>
        <v>Karen Dobbie (V)</v>
      </c>
      <c r="Q52" s="14" t="str">
        <f aca="false">VLOOKUP(H52,ClubNames,2,FALSE())</f>
        <v>Edinburgh AC</v>
      </c>
      <c r="R52" s="15" t="n">
        <f aca="false">TIME(A52,B52,C52)</f>
        <v>0.0178819444444444</v>
      </c>
    </row>
    <row r="53" customFormat="false" ht="15.75" hidden="false" customHeight="false" outlineLevel="0" collapsed="false">
      <c r="A53" s="16"/>
      <c r="B53" s="23" t="s">
        <v>337</v>
      </c>
      <c r="C53" s="24" t="n">
        <v>2</v>
      </c>
      <c r="D53" s="25" t="n">
        <v>31</v>
      </c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31</v>
      </c>
      <c r="I53" s="28" t="str">
        <f aca="false">Q53&amp;COUNTIF($H$2:$H53,H53)</f>
        <v>Corstorphine AAC6</v>
      </c>
      <c r="J53" s="28" t="str">
        <f aca="false">VLOOKUP(L53,ClubNames,2,FALSE())&amp;COUNTIF($L$2:$L53,L53)</f>
        <v>Fife AC6</v>
      </c>
      <c r="L53" s="30" t="n">
        <v>8</v>
      </c>
      <c r="M53" s="32" t="s">
        <v>338</v>
      </c>
      <c r="O53" s="9" t="n">
        <v>52</v>
      </c>
      <c r="P53" s="14" t="str">
        <f aca="false">VLOOKUP(I53,J:M,4,FALSE())&amp;IF(RIGHT(D53,1)="V"," (V)",IF(RIGHT(D53,1)="J"," (J)",""))</f>
        <v>Colette Revadillo</v>
      </c>
      <c r="Q53" s="14" t="str">
        <f aca="false">VLOOKUP(H53,ClubNames,2,FALSE())</f>
        <v>Corstorphine AAC</v>
      </c>
      <c r="R53" s="15" t="n">
        <f aca="false">TIME(A53,B53,C53)</f>
        <v>0.0180787037037037</v>
      </c>
    </row>
    <row r="54" customFormat="false" ht="15.75" hidden="false" customHeight="false" outlineLevel="0" collapsed="false">
      <c r="A54" s="16"/>
      <c r="B54" s="23" t="s">
        <v>337</v>
      </c>
      <c r="C54" s="24" t="n">
        <v>2</v>
      </c>
      <c r="D54" s="25" t="s">
        <v>273</v>
      </c>
      <c r="E54" s="26" t="n">
        <v>53</v>
      </c>
      <c r="F54" s="2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11</v>
      </c>
      <c r="I54" s="28" t="str">
        <f aca="false">Q54&amp;COUNTIF($H$2:$H54,H54)</f>
        <v>Falkirk Victoria Harriers5</v>
      </c>
      <c r="J54" s="28" t="str">
        <f aca="false">VLOOKUP(L54,ClubNames,2,FALSE())&amp;COUNTIF($L$2:$L54,L54)</f>
        <v>Falkirk Victoria Harriers1</v>
      </c>
      <c r="L54" s="30" t="n">
        <v>11</v>
      </c>
      <c r="M54" s="32" t="s">
        <v>339</v>
      </c>
      <c r="O54" s="9" t="n">
        <v>53</v>
      </c>
      <c r="P54" s="14" t="str">
        <f aca="false">VLOOKUP(I54,J:M,4,FALSE())&amp;IF(RIGHT(D54,1)="V"," (V)",IF(RIGHT(D54,1)="J"," (J)",""))</f>
        <v>Chloe Davies (J)</v>
      </c>
      <c r="Q54" s="14" t="str">
        <f aca="false">VLOOKUP(H54,ClubNames,2,FALSE())</f>
        <v>Falkirk Victoria Harriers</v>
      </c>
      <c r="R54" s="15" t="n">
        <f aca="false">TIME(A54,B54,C54)</f>
        <v>0.0180787037037037</v>
      </c>
    </row>
    <row r="55" customFormat="false" ht="15.75" hidden="false" customHeight="false" outlineLevel="0" collapsed="false">
      <c r="A55" s="16"/>
      <c r="B55" s="23" t="s">
        <v>337</v>
      </c>
      <c r="C55" s="24" t="n">
        <v>6</v>
      </c>
      <c r="D55" s="25" t="s">
        <v>340</v>
      </c>
      <c r="E55" s="45"/>
      <c r="F55" s="45"/>
      <c r="G55" s="28"/>
      <c r="H55" s="29" t="n">
        <f aca="false">IF(OR(RIGHT(D55,1)="V",RIGHT(D55,1)="J"),VALUE(LEFT(D55,LEN(D55)-1)),D55)</f>
        <v>20</v>
      </c>
      <c r="I55" s="28" t="str">
        <f aca="false">Q55&amp;COUNTIF($H$2:$H55,H55)</f>
        <v>Harmeny AAC3</v>
      </c>
      <c r="J55" s="28" t="str">
        <f aca="false">VLOOKUP(L55,ClubNames,2,FALSE())&amp;COUNTIF($L$2:$L55,L55)</f>
        <v>Falkirk Victoria Harriers2</v>
      </c>
      <c r="L55" s="30" t="n">
        <v>11</v>
      </c>
      <c r="M55" s="32" t="s">
        <v>341</v>
      </c>
      <c r="O55" s="9" t="n">
        <v>54</v>
      </c>
      <c r="P55" s="14" t="str">
        <f aca="false">VLOOKUP(I55,J:M,4,FALSE())&amp;IF(RIGHT(D55,1)="V"," (V)",IF(RIGHT(D55,1)="J"," (J)",""))</f>
        <v>Kirsty McBirnie (V)</v>
      </c>
      <c r="Q55" s="14" t="str">
        <f aca="false">VLOOKUP(H55,ClubNames,2,FALSE())</f>
        <v>Harmeny AAC</v>
      </c>
      <c r="R55" s="15" t="n">
        <f aca="false">TIME(A55,B55,C55)</f>
        <v>0.018125</v>
      </c>
    </row>
    <row r="56" customFormat="false" ht="15.75" hidden="false" customHeight="false" outlineLevel="0" collapsed="false">
      <c r="A56" s="16"/>
      <c r="B56" s="23" t="s">
        <v>337</v>
      </c>
      <c r="C56" s="24" t="n">
        <v>8</v>
      </c>
      <c r="D56" s="25" t="n">
        <v>23</v>
      </c>
      <c r="E56" s="45"/>
      <c r="F56" s="45"/>
      <c r="G56" s="28"/>
      <c r="H56" s="29" t="n">
        <f aca="false">IF(OR(RIGHT(D56,1)="V",RIGHT(D56,1)="J"),VALUE(LEFT(D56,LEN(D56)-1)),D56)</f>
        <v>23</v>
      </c>
      <c r="I56" s="28" t="str">
        <f aca="false">Q56&amp;COUNTIF($H$2:$H56,H56)</f>
        <v>Dundee Road Runners AC5</v>
      </c>
      <c r="J56" s="28" t="str">
        <f aca="false">VLOOKUP(L56,ClubNames,2,FALSE())&amp;COUNTIF($L$2:$L56,L56)</f>
        <v>Falkirk Victoria Harriers3</v>
      </c>
      <c r="L56" s="30" t="n">
        <v>11</v>
      </c>
      <c r="M56" s="32" t="s">
        <v>342</v>
      </c>
      <c r="O56" s="9" t="n">
        <v>55</v>
      </c>
      <c r="P56" s="14" t="str">
        <f aca="false">VLOOKUP(I56,J:M,4,FALSE())&amp;IF(RIGHT(D56,1)="V"," (V)",IF(RIGHT(D56,1)="J"," (J)",""))</f>
        <v>Fíona Canavan</v>
      </c>
      <c r="Q56" s="14" t="str">
        <f aca="false">VLOOKUP(H56,ClubNames,2,FALSE())</f>
        <v>Dundee Road Runners AC</v>
      </c>
      <c r="R56" s="15" t="n">
        <f aca="false">TIME(A56,B56,C56)</f>
        <v>0.0181481481481482</v>
      </c>
    </row>
    <row r="57" customFormat="false" ht="15.75" hidden="false" customHeight="false" outlineLevel="0" collapsed="false">
      <c r="A57" s="16"/>
      <c r="B57" s="23" t="s">
        <v>337</v>
      </c>
      <c r="C57" s="24" t="n">
        <v>10</v>
      </c>
      <c r="D57" s="25" t="s">
        <v>322</v>
      </c>
      <c r="E57" s="45"/>
      <c r="F57" s="45"/>
      <c r="G57" s="28"/>
      <c r="H57" s="29" t="n">
        <f aca="false">IF(OR(RIGHT(D57,1)="V",RIGHT(D57,1)="J"),VALUE(LEFT(D57,LEN(D57)-1)),D57)</f>
        <v>27</v>
      </c>
      <c r="I57" s="28" t="str">
        <f aca="false">Q57&amp;COUNTIF($H$2:$H57,H57)</f>
        <v>Linlithgow AC2</v>
      </c>
      <c r="J57" s="28" t="str">
        <f aca="false">VLOOKUP(L57,ClubNames,2,FALSE())&amp;COUNTIF($L$2:$L57,L57)</f>
        <v>Falkirk Victoria Harriers4</v>
      </c>
      <c r="L57" s="30" t="n">
        <v>11</v>
      </c>
      <c r="M57" s="32" t="s">
        <v>343</v>
      </c>
      <c r="O57" s="9" t="n">
        <v>56</v>
      </c>
      <c r="P57" s="14" t="str">
        <f aca="false">VLOOKUP(I57,J:M,4,FALSE())&amp;IF(RIGHT(D57,1)="V"," (V)",IF(RIGHT(D57,1)="J"," (J)",""))</f>
        <v>Christine Mulholland (V)</v>
      </c>
      <c r="Q57" s="14" t="str">
        <f aca="false">VLOOKUP(H57,ClubNames,2,FALSE())</f>
        <v>Linlithgow AC</v>
      </c>
      <c r="R57" s="15" t="n">
        <f aca="false">TIME(A57,B57,C57)</f>
        <v>0.0181712962962963</v>
      </c>
    </row>
    <row r="58" customFormat="false" ht="15.75" hidden="false" customHeight="false" outlineLevel="0" collapsed="false">
      <c r="A58" s="16"/>
      <c r="B58" s="23" t="s">
        <v>337</v>
      </c>
      <c r="C58" s="24" t="n">
        <v>11</v>
      </c>
      <c r="D58" s="25" t="n">
        <v>23</v>
      </c>
      <c r="E58" s="45"/>
      <c r="F58" s="45"/>
      <c r="G58" s="28"/>
      <c r="H58" s="29" t="n">
        <f aca="false">IF(OR(RIGHT(D58,1)="V",RIGHT(D58,1)="J"),VALUE(LEFT(D58,LEN(D58)-1)),D58)</f>
        <v>23</v>
      </c>
      <c r="I58" s="28" t="str">
        <f aca="false">Q58&amp;COUNTIF($H$2:$H58,H58)</f>
        <v>Dundee Road Runners AC6</v>
      </c>
      <c r="J58" s="28" t="str">
        <f aca="false">VLOOKUP(L58,ClubNames,2,FALSE())&amp;COUNTIF($L$2:$L58,L58)</f>
        <v>Falkirk Victoria Harriers5</v>
      </c>
      <c r="L58" s="30" t="n">
        <v>11</v>
      </c>
      <c r="M58" s="32" t="s">
        <v>344</v>
      </c>
      <c r="O58" s="9" t="n">
        <v>57</v>
      </c>
      <c r="P58" s="14" t="str">
        <f aca="false">VLOOKUP(I58,J:M,4,FALSE())&amp;IF(RIGHT(D58,1)="V"," (V)",IF(RIGHT(D58,1)="J"," (J)",""))</f>
        <v>India Arikan</v>
      </c>
      <c r="Q58" s="14" t="str">
        <f aca="false">VLOOKUP(H58,ClubNames,2,FALSE())</f>
        <v>Dundee Road Runners AC</v>
      </c>
      <c r="R58" s="15" t="n">
        <f aca="false">TIME(A58,B58,C58)</f>
        <v>0.0181828703703704</v>
      </c>
    </row>
    <row r="59" customFormat="false" ht="15.75" hidden="false" customHeight="false" outlineLevel="0" collapsed="false">
      <c r="A59" s="16"/>
      <c r="B59" s="23" t="s">
        <v>337</v>
      </c>
      <c r="C59" s="24" t="n">
        <v>27</v>
      </c>
      <c r="D59" s="25" t="n">
        <v>28</v>
      </c>
      <c r="E59" s="45"/>
      <c r="F59" s="45"/>
      <c r="G59" s="28"/>
      <c r="H59" s="29" t="n">
        <f aca="false">IF(OR(RIGHT(D59,1)="V",RIGHT(D59,1)="J"),VALUE(LEFT(D59,LEN(D59)-1)),D59)</f>
        <v>28</v>
      </c>
      <c r="I59" s="28" t="str">
        <f aca="false">Q59&amp;COUNTIF($H$2:$H59,H59)</f>
        <v>Carnegie Harriers1</v>
      </c>
      <c r="J59" s="28" t="str">
        <f aca="false">VLOOKUP(L59,ClubNames,2,FALSE())&amp;COUNTIF($L$2:$L59,L59)</f>
        <v>Falkirk Victoria Harriers6</v>
      </c>
      <c r="L59" s="30" t="n">
        <v>11</v>
      </c>
      <c r="M59" s="32" t="s">
        <v>345</v>
      </c>
      <c r="O59" s="9" t="n">
        <v>58</v>
      </c>
      <c r="P59" s="14" t="str">
        <f aca="false">VLOOKUP(I59,J:M,4,FALSE())&amp;IF(RIGHT(D59,1)="V"," (V)",IF(RIGHT(D59,1)="J"," (J)",""))</f>
        <v>Charlotte Briggs</v>
      </c>
      <c r="Q59" s="14" t="str">
        <f aca="false">VLOOKUP(H59,ClubNames,2,FALSE())</f>
        <v>Carnegie Harriers</v>
      </c>
      <c r="R59" s="15" t="n">
        <f aca="false">TIME(A59,B59,C59)</f>
        <v>0.0183680555555556</v>
      </c>
    </row>
    <row r="60" customFormat="false" ht="15.75" hidden="false" customHeight="false" outlineLevel="0" collapsed="false">
      <c r="A60" s="16"/>
      <c r="B60" s="23" t="s">
        <v>337</v>
      </c>
      <c r="C60" s="24" t="n">
        <v>27</v>
      </c>
      <c r="D60" s="25" t="s">
        <v>322</v>
      </c>
      <c r="E60" s="45"/>
      <c r="F60" s="45"/>
      <c r="G60" s="28"/>
      <c r="H60" s="29" t="n">
        <f aca="false">IF(OR(RIGHT(D60,1)="V",RIGHT(D60,1)="J"),VALUE(LEFT(D60,LEN(D60)-1)),D60)</f>
        <v>27</v>
      </c>
      <c r="I60" s="28" t="str">
        <f aca="false">Q60&amp;COUNTIF($H$2:$H60,H60)</f>
        <v>Linlithgow AC3</v>
      </c>
      <c r="J60" s="28" t="str">
        <f aca="false">VLOOKUP(L60,ClubNames,2,FALSE())&amp;COUNTIF($L$2:$L60,L60)</f>
        <v>Falkirk Victoria Harriers7</v>
      </c>
      <c r="L60" s="30" t="n">
        <v>11</v>
      </c>
      <c r="M60" s="32" t="s">
        <v>346</v>
      </c>
      <c r="O60" s="9" t="n">
        <v>59</v>
      </c>
      <c r="P60" s="14" t="str">
        <f aca="false">VLOOKUP(I60,J:M,4,FALSE())&amp;IF(RIGHT(D60,1)="V"," (V)",IF(RIGHT(D60,1)="J"," (J)",""))</f>
        <v>Sarah Little (V)</v>
      </c>
      <c r="Q60" s="14" t="str">
        <f aca="false">VLOOKUP(H60,ClubNames,2,FALSE())</f>
        <v>Linlithgow AC</v>
      </c>
      <c r="R60" s="15" t="n">
        <f aca="false">TIME(A60,B60,C60)</f>
        <v>0.0183680555555556</v>
      </c>
    </row>
    <row r="61" customFormat="false" ht="15.75" hidden="false" customHeight="false" outlineLevel="0" collapsed="false">
      <c r="A61" s="16"/>
      <c r="B61" s="23" t="s">
        <v>337</v>
      </c>
      <c r="C61" s="24" t="n">
        <v>32</v>
      </c>
      <c r="D61" s="25" t="n">
        <v>34</v>
      </c>
      <c r="E61" s="45"/>
      <c r="F61" s="45"/>
      <c r="G61" s="28"/>
      <c r="H61" s="29" t="n">
        <f aca="false">IF(OR(RIGHT(D61,1)="V",RIGHT(D61,1)="J"),VALUE(LEFT(D61,LEN(D61)-1)),D61)</f>
        <v>34</v>
      </c>
      <c r="I61" s="28" t="str">
        <f aca="false">Q61&amp;COUNTIF($H$2:$H61,H61)</f>
        <v>Portobello Running Club1</v>
      </c>
      <c r="J61" s="28" t="str">
        <f aca="false">VLOOKUP(L61,ClubNames,2,FALSE())&amp;COUNTIF($L$2:$L61,L61)</f>
        <v>Hunters Bog Trotters1</v>
      </c>
      <c r="L61" s="30" t="n">
        <v>12</v>
      </c>
      <c r="M61" s="48" t="s">
        <v>347</v>
      </c>
      <c r="O61" s="9" t="n">
        <v>60</v>
      </c>
      <c r="P61" s="14" t="str">
        <f aca="false">VLOOKUP(I61,J:M,4,FALSE())&amp;IF(RIGHT(D61,1)="V"," (V)",IF(RIGHT(D61,1)="J"," (J)",""))</f>
        <v>Heather Darling</v>
      </c>
      <c r="Q61" s="14" t="str">
        <f aca="false">VLOOKUP(H61,ClubNames,2,FALSE())</f>
        <v>Portobello Running Club</v>
      </c>
      <c r="R61" s="15" t="n">
        <f aca="false">TIME(A61,B61,C61)</f>
        <v>0.0184259259259259</v>
      </c>
    </row>
    <row r="62" customFormat="false" ht="15.75" hidden="false" customHeight="false" outlineLevel="0" collapsed="false">
      <c r="A62" s="16"/>
      <c r="B62" s="23" t="s">
        <v>337</v>
      </c>
      <c r="C62" s="24" t="n">
        <v>37</v>
      </c>
      <c r="D62" s="25" t="n">
        <v>26</v>
      </c>
      <c r="E62" s="45"/>
      <c r="F62" s="45"/>
      <c r="G62" s="28"/>
      <c r="H62" s="29" t="n">
        <f aca="false">IF(OR(RIGHT(D62,1)="V",RIGHT(D62,1)="J"),VALUE(LEFT(D62,LEN(D62)-1)),D62)</f>
        <v>26</v>
      </c>
      <c r="I62" s="28" t="str">
        <f aca="false">Q62&amp;COUNTIF($H$2:$H62,H62)</f>
        <v>Wee County Harriers1</v>
      </c>
      <c r="J62" s="28" t="str">
        <f aca="false">VLOOKUP(L62,ClubNames,2,FALSE())&amp;COUNTIF($L$2:$L62,L62)</f>
        <v>Hunters Bog Trotters2</v>
      </c>
      <c r="L62" s="30" t="n">
        <v>12</v>
      </c>
      <c r="M62" s="48" t="s">
        <v>348</v>
      </c>
      <c r="O62" s="9" t="n">
        <v>61</v>
      </c>
      <c r="P62" s="14" t="str">
        <f aca="false">VLOOKUP(I62,J:M,4,FALSE())&amp;IF(RIGHT(D62,1)="V"," (V)",IF(RIGHT(D62,1)="J"," (J)",""))</f>
        <v>Lauren sadowski </v>
      </c>
      <c r="Q62" s="14" t="str">
        <f aca="false">VLOOKUP(H62,ClubNames,2,FALSE())</f>
        <v>Wee County Harriers</v>
      </c>
      <c r="R62" s="15" t="n">
        <f aca="false">TIME(A62,B62,C62)</f>
        <v>0.0184837962962963</v>
      </c>
    </row>
    <row r="63" customFormat="false" ht="15.75" hidden="false" customHeight="false" outlineLevel="0" collapsed="false">
      <c r="A63" s="16"/>
      <c r="B63" s="23" t="s">
        <v>337</v>
      </c>
      <c r="C63" s="24" t="n">
        <v>38</v>
      </c>
      <c r="D63" s="25" t="s">
        <v>298</v>
      </c>
      <c r="E63" s="45"/>
      <c r="F63" s="45"/>
      <c r="G63" s="28"/>
      <c r="H63" s="29" t="n">
        <f aca="false">IF(OR(RIGHT(D63,1)="V",RIGHT(D63,1)="J"),VALUE(LEFT(D63,LEN(D63)-1)),D63)</f>
        <v>8</v>
      </c>
      <c r="I63" s="28" t="str">
        <f aca="false">Q63&amp;COUNTIF($H$2:$H63,H63)</f>
        <v>Fife AC4</v>
      </c>
      <c r="J63" s="28" t="str">
        <f aca="false">VLOOKUP(L63,ClubNames,2,FALSE())&amp;COUNTIF($L$2:$L63,L63)</f>
        <v>Hunters Bog Trotters3</v>
      </c>
      <c r="L63" s="30" t="n">
        <v>12</v>
      </c>
      <c r="M63" s="48" t="s">
        <v>349</v>
      </c>
      <c r="O63" s="9" t="n">
        <v>62</v>
      </c>
      <c r="P63" s="14" t="str">
        <f aca="false">VLOOKUP(I63,J:M,4,FALSE())&amp;IF(RIGHT(D63,1)="V"," (V)",IF(RIGHT(D63,1)="J"," (J)",""))</f>
        <v>Christine Wilson (V)</v>
      </c>
      <c r="Q63" s="14" t="str">
        <f aca="false">VLOOKUP(H63,ClubNames,2,FALSE())</f>
        <v>Fife AC</v>
      </c>
      <c r="R63" s="15" t="n">
        <f aca="false">TIME(A63,B63,C63)</f>
        <v>0.0184953703703704</v>
      </c>
    </row>
    <row r="64" customFormat="false" ht="15.75" hidden="false" customHeight="false" outlineLevel="0" collapsed="false">
      <c r="A64" s="16"/>
      <c r="B64" s="23" t="s">
        <v>337</v>
      </c>
      <c r="C64" s="24" t="n">
        <v>38</v>
      </c>
      <c r="D64" s="25" t="s">
        <v>307</v>
      </c>
      <c r="E64" s="45"/>
      <c r="F64" s="45"/>
      <c r="G64" s="28"/>
      <c r="H64" s="29" t="n">
        <f aca="false">IF(OR(RIGHT(D64,1)="V",RIGHT(D64,1)="J"),VALUE(LEFT(D64,LEN(D64)-1)),D64)</f>
        <v>1</v>
      </c>
      <c r="I64" s="28" t="str">
        <f aca="false">Q64&amp;COUNTIF($H$2:$H64,H64)</f>
        <v>Edinburgh AC10</v>
      </c>
      <c r="J64" s="28" t="str">
        <f aca="false">VLOOKUP(L64,ClubNames,2,FALSE())&amp;COUNTIF($L$2:$L64,L64)</f>
        <v>Gala Harriers1</v>
      </c>
      <c r="L64" s="30" t="n">
        <v>13</v>
      </c>
      <c r="M64" s="32" t="s">
        <v>350</v>
      </c>
      <c r="O64" s="9" t="n">
        <v>63</v>
      </c>
      <c r="P64" s="14" t="str">
        <f aca="false">VLOOKUP(I64,J:M,4,FALSE())&amp;IF(RIGHT(D64,1)="V"," (V)",IF(RIGHT(D64,1)="J"," (J)",""))</f>
        <v>Martha Keith-Barnett (V)</v>
      </c>
      <c r="Q64" s="14" t="str">
        <f aca="false">VLOOKUP(H64,ClubNames,2,FALSE())</f>
        <v>Edinburgh AC</v>
      </c>
      <c r="R64" s="15" t="n">
        <f aca="false">TIME(A64,B64,C64)</f>
        <v>0.0184953703703704</v>
      </c>
    </row>
    <row r="65" customFormat="false" ht="15.75" hidden="false" customHeight="false" outlineLevel="0" collapsed="false">
      <c r="A65" s="16"/>
      <c r="B65" s="23" t="s">
        <v>337</v>
      </c>
      <c r="C65" s="24" t="n">
        <v>40</v>
      </c>
      <c r="D65" s="25" t="s">
        <v>302</v>
      </c>
      <c r="E65" s="45"/>
      <c r="F65" s="45"/>
      <c r="G65" s="28"/>
      <c r="H65" s="29" t="n">
        <f aca="false">IF(OR(RIGHT(D65,1)="V",RIGHT(D65,1)="J"),VALUE(LEFT(D65,LEN(D65)-1)),D65)</f>
        <v>23</v>
      </c>
      <c r="I65" s="28" t="str">
        <f aca="false">Q65&amp;COUNTIF($H$2:$H65,H65)</f>
        <v>Dundee Road Runners AC7</v>
      </c>
      <c r="J65" s="28" t="str">
        <f aca="false">VLOOKUP(L65,ClubNames,2,FALSE())&amp;COUNTIF($L$2:$L65,L65)</f>
        <v>Gala Harriers2</v>
      </c>
      <c r="L65" s="30" t="n">
        <v>13</v>
      </c>
      <c r="M65" s="32" t="s">
        <v>351</v>
      </c>
      <c r="O65" s="9" t="n">
        <v>64</v>
      </c>
      <c r="P65" s="14" t="str">
        <f aca="false">VLOOKUP(I65,J:M,4,FALSE())&amp;IF(RIGHT(D65,1)="V"," (V)",IF(RIGHT(D65,1)="J"," (J)",""))</f>
        <v>Louise Menzies (V)</v>
      </c>
      <c r="Q65" s="14" t="str">
        <f aca="false">VLOOKUP(H65,ClubNames,2,FALSE())</f>
        <v>Dundee Road Runners AC</v>
      </c>
      <c r="R65" s="15" t="n">
        <f aca="false">TIME(A65,B65,C65)</f>
        <v>0.0185185185185185</v>
      </c>
    </row>
    <row r="66" customFormat="false" ht="15.75" hidden="false" customHeight="false" outlineLevel="0" collapsed="false">
      <c r="A66" s="16"/>
      <c r="B66" s="23" t="s">
        <v>337</v>
      </c>
      <c r="C66" s="24" t="n">
        <v>42</v>
      </c>
      <c r="D66" s="25" t="s">
        <v>352</v>
      </c>
      <c r="E66" s="45"/>
      <c r="F66" s="45"/>
      <c r="G66" s="28"/>
      <c r="H66" s="29" t="n">
        <f aca="false">IF(OR(RIGHT(D66,1)="V",RIGHT(D66,1)="J"),VALUE(LEFT(D66,LEN(D66)-1)),D66)</f>
        <v>2</v>
      </c>
      <c r="I66" s="28" t="str">
        <f aca="false">Q66&amp;COUNTIF($H$2:$H66,H66)</f>
        <v>Perth Road Runners1</v>
      </c>
      <c r="J66" s="28" t="str">
        <f aca="false">VLOOKUP(L66,ClubNames,2,FALSE())&amp;COUNTIF($L$2:$L66,L66)</f>
        <v>Gala Harriers3</v>
      </c>
      <c r="L66" s="30" t="n">
        <v>13</v>
      </c>
      <c r="M66" s="32" t="s">
        <v>353</v>
      </c>
      <c r="O66" s="9" t="n">
        <v>65</v>
      </c>
      <c r="P66" s="14" t="str">
        <f aca="false">VLOOKUP(I66,J:M,4,FALSE())&amp;IF(RIGHT(D66,1)="V"," (V)",IF(RIGHT(D66,1)="J"," (J)",""))</f>
        <v>Fabienne Thompson (V)</v>
      </c>
      <c r="Q66" s="14" t="str">
        <f aca="false">VLOOKUP(H66,ClubNames,2,FALSE())</f>
        <v>Perth Road Runners</v>
      </c>
      <c r="R66" s="15" t="n">
        <f aca="false">TIME(A66,B66,C66)</f>
        <v>0.0185416666666667</v>
      </c>
    </row>
    <row r="67" customFormat="false" ht="15.75" hidden="false" customHeight="false" outlineLevel="0" collapsed="false">
      <c r="A67" s="16"/>
      <c r="B67" s="23" t="s">
        <v>337</v>
      </c>
      <c r="C67" s="24" t="n">
        <v>49</v>
      </c>
      <c r="D67" s="25" t="n">
        <v>27</v>
      </c>
      <c r="E67" s="45"/>
      <c r="F67" s="45"/>
      <c r="G67" s="28"/>
      <c r="H67" s="29" t="n">
        <f aca="false">IF(OR(RIGHT(D67,1)="V",RIGHT(D67,1)="J"),VALUE(LEFT(D67,LEN(D67)-1)),D67)</f>
        <v>27</v>
      </c>
      <c r="I67" s="28" t="str">
        <f aca="false">Q67&amp;COUNTIF($H$2:$H67,H67)</f>
        <v>Linlithgow AC4</v>
      </c>
      <c r="J67" s="28" t="str">
        <f aca="false">VLOOKUP(L67,ClubNames,2,FALSE())&amp;COUNTIF($L$2:$L67,L67)</f>
        <v>Gala Harriers4</v>
      </c>
      <c r="L67" s="30" t="n">
        <v>13</v>
      </c>
      <c r="M67" s="69" t="s">
        <v>354</v>
      </c>
      <c r="O67" s="9" t="n">
        <v>66</v>
      </c>
      <c r="P67" s="14" t="str">
        <f aca="false">VLOOKUP(I67,J:M,4,FALSE())&amp;IF(RIGHT(D67,1)="V"," (V)",IF(RIGHT(D67,1)="J"," (J)",""))</f>
        <v>Victoria Munday</v>
      </c>
      <c r="Q67" s="14" t="str">
        <f aca="false">VLOOKUP(H67,ClubNames,2,FALSE())</f>
        <v>Linlithgow AC</v>
      </c>
      <c r="R67" s="15" t="n">
        <f aca="false">TIME(A67,B67,C67)</f>
        <v>0.0186226851851852</v>
      </c>
    </row>
    <row r="68" customFormat="false" ht="15.75" hidden="false" customHeight="false" outlineLevel="0" collapsed="false">
      <c r="A68" s="16"/>
      <c r="B68" s="23" t="s">
        <v>337</v>
      </c>
      <c r="C68" s="24" t="n">
        <v>58</v>
      </c>
      <c r="D68" s="25" t="s">
        <v>355</v>
      </c>
      <c r="E68" s="45"/>
      <c r="F68" s="45"/>
      <c r="G68" s="28"/>
      <c r="H68" s="29" t="n">
        <f aca="false">IF(OR(RIGHT(D68,1)="V",RIGHT(D68,1)="J"),VALUE(LEFT(D68,LEN(D68)-1)),D68)</f>
        <v>32</v>
      </c>
      <c r="I68" s="28" t="str">
        <f aca="false">Q68&amp;COUNTIF($H$2:$H68,H68)</f>
        <v>Lasswade AAC2</v>
      </c>
      <c r="J68" s="28" t="str">
        <f aca="false">VLOOKUP(L68,ClubNames,2,FALSE())&amp;COUNTIF($L$2:$L68,L68)</f>
        <v>Central AC1</v>
      </c>
      <c r="L68" s="30" t="n">
        <v>18</v>
      </c>
      <c r="M68" s="37" t="s">
        <v>356</v>
      </c>
      <c r="O68" s="9" t="n">
        <v>67</v>
      </c>
      <c r="P68" s="14" t="str">
        <f aca="false">VLOOKUP(I68,J:M,4,FALSE())&amp;IF(RIGHT(D68,1)="V"," (V)",IF(RIGHT(D68,1)="J"," (J)",""))</f>
        <v>Bethan Kitchin (J)</v>
      </c>
      <c r="Q68" s="14" t="str">
        <f aca="false">VLOOKUP(H68,ClubNames,2,FALSE())</f>
        <v>Lasswade AAC</v>
      </c>
      <c r="R68" s="15" t="n">
        <f aca="false">TIME(A68,B68,C68)</f>
        <v>0.0187268518518519</v>
      </c>
    </row>
    <row r="69" customFormat="false" ht="15.75" hidden="false" customHeight="false" outlineLevel="0" collapsed="false">
      <c r="A69" s="16"/>
      <c r="B69" s="23" t="s">
        <v>357</v>
      </c>
      <c r="C69" s="24" t="n">
        <v>8</v>
      </c>
      <c r="D69" s="25" t="s">
        <v>340</v>
      </c>
      <c r="E69" s="45"/>
      <c r="F69" s="45"/>
      <c r="G69" s="28"/>
      <c r="H69" s="29" t="n">
        <f aca="false">IF(OR(RIGHT(D69,1)="V",RIGHT(D69,1)="J"),VALUE(LEFT(D69,LEN(D69)-1)),D69)</f>
        <v>20</v>
      </c>
      <c r="I69" s="28" t="str">
        <f aca="false">Q69&amp;COUNTIF($H$2:$H69,H69)</f>
        <v>Harmeny AAC4</v>
      </c>
      <c r="J69" s="28" t="str">
        <f aca="false">VLOOKUP(L69,ClubNames,2,FALSE())&amp;COUNTIF($L$2:$L69,L69)</f>
        <v>Central AC2</v>
      </c>
      <c r="L69" s="30" t="n">
        <v>18</v>
      </c>
      <c r="M69" s="37" t="s">
        <v>358</v>
      </c>
      <c r="O69" s="9" t="n">
        <v>68</v>
      </c>
      <c r="P69" s="14" t="str">
        <f aca="false">VLOOKUP(I69,J:M,4,FALSE())&amp;IF(RIGHT(D69,1)="V"," (V)",IF(RIGHT(D69,1)="J"," (J)",""))</f>
        <v>Toni Clarke (V)</v>
      </c>
      <c r="Q69" s="14" t="str">
        <f aca="false">VLOOKUP(H69,ClubNames,2,FALSE())</f>
        <v>Harmeny AAC</v>
      </c>
      <c r="R69" s="15" t="n">
        <f aca="false">TIME(A69,B69,C69)</f>
        <v>0.0188425925925926</v>
      </c>
    </row>
    <row r="70" customFormat="false" ht="15.75" hidden="false" customHeight="false" outlineLevel="0" collapsed="false">
      <c r="A70" s="16"/>
      <c r="B70" s="23" t="s">
        <v>357</v>
      </c>
      <c r="C70" s="24" t="n">
        <v>17</v>
      </c>
      <c r="D70" s="25" t="s">
        <v>359</v>
      </c>
      <c r="E70" s="45"/>
      <c r="F70" s="45"/>
      <c r="G70" s="28"/>
      <c r="H70" s="29" t="n">
        <f aca="false">IF(OR(RIGHT(D70,1)="V",RIGHT(D70,1)="J"),VALUE(LEFT(D70,LEN(D70)-1)),D70)</f>
        <v>18</v>
      </c>
      <c r="I70" s="28" t="str">
        <f aca="false">Q70&amp;COUNTIF($H$2:$H70,H70)</f>
        <v>Central AC5</v>
      </c>
      <c r="J70" s="28" t="str">
        <f aca="false">VLOOKUP(L70,ClubNames,2,FALSE())&amp;COUNTIF($L$2:$L70,L70)</f>
        <v>Central AC3</v>
      </c>
      <c r="L70" s="30" t="n">
        <v>18</v>
      </c>
      <c r="M70" s="37" t="s">
        <v>360</v>
      </c>
      <c r="O70" s="9" t="n">
        <v>69</v>
      </c>
      <c r="P70" s="14" t="str">
        <f aca="false">VLOOKUP(I70,J:M,4,FALSE())&amp;IF(RIGHT(D70,1)="V"," (V)",IF(RIGHT(D70,1)="J"," (J)",""))</f>
        <v>Liz Robertson  (V)</v>
      </c>
      <c r="Q70" s="14" t="str">
        <f aca="false">VLOOKUP(H70,ClubNames,2,FALSE())</f>
        <v>Central AC</v>
      </c>
      <c r="R70" s="15" t="n">
        <f aca="false">TIME(A70,B70,C70)</f>
        <v>0.0189467592592593</v>
      </c>
    </row>
    <row r="71" customFormat="false" ht="15.75" hidden="false" customHeight="false" outlineLevel="0" collapsed="false">
      <c r="A71" s="16"/>
      <c r="B71" s="23" t="s">
        <v>357</v>
      </c>
      <c r="C71" s="24" t="n">
        <v>29</v>
      </c>
      <c r="D71" s="25" t="n">
        <v>3</v>
      </c>
      <c r="E71" s="45"/>
      <c r="F71" s="45"/>
      <c r="G71" s="28"/>
      <c r="H71" s="29" t="n">
        <f aca="false">IF(OR(RIGHT(D71,1)="V",RIGHT(D71,1)="J"),VALUE(LEFT(D71,LEN(D71)-1)),D71)</f>
        <v>3</v>
      </c>
      <c r="I71" s="28" t="str">
        <f aca="false">Q71&amp;COUNTIF($H$2:$H71,H71)</f>
        <v>Lothian Running Club1</v>
      </c>
      <c r="J71" s="28" t="str">
        <f aca="false">VLOOKUP(L71,ClubNames,2,FALSE())&amp;COUNTIF($L$2:$L71,L71)</f>
        <v>Central AC4</v>
      </c>
      <c r="L71" s="30" t="n">
        <v>18</v>
      </c>
      <c r="M71" s="37" t="s">
        <v>361</v>
      </c>
      <c r="O71" s="9" t="n">
        <v>70</v>
      </c>
      <c r="P71" s="14" t="str">
        <f aca="false">VLOOKUP(I71,J:M,4,FALSE())&amp;IF(RIGHT(D71,1)="V"," (V)",IF(RIGHT(D71,1)="J"," (J)",""))</f>
        <v>Emma Thomson</v>
      </c>
      <c r="Q71" s="14" t="str">
        <f aca="false">VLOOKUP(H71,ClubNames,2,FALSE())</f>
        <v>Lothian Running Club</v>
      </c>
      <c r="R71" s="15" t="n">
        <f aca="false">TIME(A71,B71,C71)</f>
        <v>0.0190856481481481</v>
      </c>
    </row>
    <row r="72" customFormat="false" ht="15.75" hidden="false" customHeight="false" outlineLevel="0" collapsed="false">
      <c r="A72" s="16"/>
      <c r="B72" s="23" t="s">
        <v>357</v>
      </c>
      <c r="C72" s="24" t="n">
        <v>30</v>
      </c>
      <c r="D72" s="25" t="s">
        <v>307</v>
      </c>
      <c r="E72" s="45"/>
      <c r="F72" s="45"/>
      <c r="G72" s="28"/>
      <c r="H72" s="29" t="n">
        <f aca="false">IF(OR(RIGHT(D72,1)="V",RIGHT(D72,1)="J"),VALUE(LEFT(D72,LEN(D72)-1)),D72)</f>
        <v>1</v>
      </c>
      <c r="I72" s="28" t="str">
        <f aca="false">Q72&amp;COUNTIF($H$2:$H72,H72)</f>
        <v>Edinburgh AC11</v>
      </c>
      <c r="J72" s="28" t="str">
        <f aca="false">VLOOKUP(L72,ClubNames,2,FALSE())&amp;COUNTIF($L$2:$L72,L72)</f>
        <v>Central AC5</v>
      </c>
      <c r="L72" s="30" t="n">
        <v>18</v>
      </c>
      <c r="M72" s="37" t="s">
        <v>362</v>
      </c>
      <c r="O72" s="9" t="n">
        <v>71</v>
      </c>
      <c r="P72" s="14" t="str">
        <f aca="false">VLOOKUP(I72,J:M,4,FALSE())&amp;IF(RIGHT(D72,1)="V"," (V)",IF(RIGHT(D72,1)="J"," (J)",""))</f>
        <v>Isobel Joiner (V)</v>
      </c>
      <c r="Q72" s="14" t="str">
        <f aca="false">VLOOKUP(H72,ClubNames,2,FALSE())</f>
        <v>Edinburgh AC</v>
      </c>
      <c r="R72" s="15" t="n">
        <f aca="false">TIME(A72,B72,C72)</f>
        <v>0.0190972222222222</v>
      </c>
    </row>
    <row r="73" customFormat="false" ht="15.75" hidden="false" customHeight="false" outlineLevel="0" collapsed="false">
      <c r="A73" s="16"/>
      <c r="B73" s="23" t="s">
        <v>357</v>
      </c>
      <c r="C73" s="24" t="n">
        <v>30</v>
      </c>
      <c r="D73" s="25" t="s">
        <v>363</v>
      </c>
      <c r="E73" s="45"/>
      <c r="F73" s="45"/>
      <c r="G73" s="28"/>
      <c r="H73" s="29" t="n">
        <f aca="false">IF(OR(RIGHT(D73,1)="V",RIGHT(D73,1)="J"),VALUE(LEFT(D73,LEN(D73)-1)),D73)</f>
        <v>28</v>
      </c>
      <c r="I73" s="28" t="str">
        <f aca="false">Q73&amp;COUNTIF($H$2:$H73,H73)</f>
        <v>Carnegie Harriers2</v>
      </c>
      <c r="J73" s="28" t="str">
        <f aca="false">VLOOKUP(L73,ClubNames,2,FALSE())&amp;COUNTIF($L$2:$L73,L73)</f>
        <v>Metro Aberdeen Running Club1</v>
      </c>
      <c r="L73" s="30" t="n">
        <v>19</v>
      </c>
      <c r="M73" s="37" t="s">
        <v>364</v>
      </c>
      <c r="O73" s="9" t="n">
        <v>72</v>
      </c>
      <c r="P73" s="14" t="str">
        <f aca="false">VLOOKUP(I73,J:M,4,FALSE())&amp;IF(RIGHT(D73,1)="V"," (V)",IF(RIGHT(D73,1)="J"," (J)",""))</f>
        <v>Joy Gudgin (V)</v>
      </c>
      <c r="Q73" s="14" t="str">
        <f aca="false">VLOOKUP(H73,ClubNames,2,FALSE())</f>
        <v>Carnegie Harriers</v>
      </c>
      <c r="R73" s="15" t="n">
        <f aca="false">TIME(A73,B73,C73)</f>
        <v>0.0190972222222222</v>
      </c>
    </row>
    <row r="74" customFormat="false" ht="15.75" hidden="false" customHeight="false" outlineLevel="0" collapsed="false">
      <c r="A74" s="16"/>
      <c r="B74" s="23" t="s">
        <v>357</v>
      </c>
      <c r="C74" s="24" t="n">
        <v>33</v>
      </c>
      <c r="D74" s="25" t="s">
        <v>322</v>
      </c>
      <c r="E74" s="45"/>
      <c r="F74" s="45"/>
      <c r="G74" s="28"/>
      <c r="H74" s="29" t="n">
        <f aca="false">IF(OR(RIGHT(D74,1)="V",RIGHT(D74,1)="J"),VALUE(LEFT(D74,LEN(D74)-1)),D74)</f>
        <v>27</v>
      </c>
      <c r="I74" s="28" t="str">
        <f aca="false">Q74&amp;COUNTIF($H$2:$H74,H74)</f>
        <v>Linlithgow AC5</v>
      </c>
      <c r="J74" s="28" t="str">
        <f aca="false">VLOOKUP(L74,ClubNames,2,FALSE())&amp;COUNTIF($L$2:$L74,L74)</f>
        <v>Harmeny AAC1</v>
      </c>
      <c r="L74" s="30" t="n">
        <v>20</v>
      </c>
      <c r="M74" s="64" t="s">
        <v>365</v>
      </c>
      <c r="O74" s="9" t="n">
        <v>73</v>
      </c>
      <c r="P74" s="14" t="str">
        <f aca="false">VLOOKUP(I74,J:M,4,FALSE())&amp;IF(RIGHT(D74,1)="V"," (V)",IF(RIGHT(D74,1)="J"," (J)",""))</f>
        <v>Kathryn Holm (V)</v>
      </c>
      <c r="Q74" s="14" t="str">
        <f aca="false">VLOOKUP(H74,ClubNames,2,FALSE())</f>
        <v>Linlithgow AC</v>
      </c>
      <c r="R74" s="15" t="n">
        <f aca="false">TIME(A74,B74,C74)</f>
        <v>0.0191319444444444</v>
      </c>
    </row>
    <row r="75" customFormat="false" ht="15.75" hidden="false" customHeight="false" outlineLevel="0" collapsed="false">
      <c r="A75" s="16"/>
      <c r="B75" s="23" t="s">
        <v>357</v>
      </c>
      <c r="C75" s="24" t="n">
        <v>35</v>
      </c>
      <c r="D75" s="25" t="s">
        <v>352</v>
      </c>
      <c r="E75" s="45"/>
      <c r="F75" s="45"/>
      <c r="G75" s="28"/>
      <c r="H75" s="29" t="n">
        <f aca="false">IF(OR(RIGHT(D75,1)="V",RIGHT(D75,1)="J"),VALUE(LEFT(D75,LEN(D75)-1)),D75)</f>
        <v>2</v>
      </c>
      <c r="I75" s="28" t="str">
        <f aca="false">Q75&amp;COUNTIF($H$2:$H75,H75)</f>
        <v>Perth Road Runners2</v>
      </c>
      <c r="J75" s="28" t="str">
        <f aca="false">VLOOKUP(L75,ClubNames,2,FALSE())&amp;COUNTIF($L$2:$L75,L75)</f>
        <v>Harmeny AAC2</v>
      </c>
      <c r="L75" s="30" t="n">
        <v>20</v>
      </c>
      <c r="M75" s="64" t="s">
        <v>366</v>
      </c>
      <c r="O75" s="9" t="n">
        <v>74</v>
      </c>
      <c r="P75" s="14" t="str">
        <f aca="false">VLOOKUP(I75,J:M,4,FALSE())&amp;IF(RIGHT(D75,1)="V"," (V)",IF(RIGHT(D75,1)="J"," (J)",""))</f>
        <v>Rhona Younger (V)</v>
      </c>
      <c r="Q75" s="14" t="str">
        <f aca="false">VLOOKUP(H75,ClubNames,2,FALSE())</f>
        <v>Perth Road Runners</v>
      </c>
      <c r="R75" s="15" t="n">
        <f aca="false">TIME(A75,B75,C75)</f>
        <v>0.0191550925925926</v>
      </c>
    </row>
    <row r="76" customFormat="false" ht="15.75" hidden="false" customHeight="false" outlineLevel="0" collapsed="false">
      <c r="A76" s="16"/>
      <c r="B76" s="23" t="s">
        <v>357</v>
      </c>
      <c r="C76" s="24" t="n">
        <v>39</v>
      </c>
      <c r="D76" s="25" t="s">
        <v>307</v>
      </c>
      <c r="E76" s="45"/>
      <c r="F76" s="45"/>
      <c r="G76" s="28"/>
      <c r="H76" s="29" t="n">
        <f aca="false">IF(OR(RIGHT(D76,1)="V",RIGHT(D76,1)="J"),VALUE(LEFT(D76,LEN(D76)-1)),D76)</f>
        <v>1</v>
      </c>
      <c r="I76" s="28" t="str">
        <f aca="false">Q76&amp;COUNTIF($H$2:$H76,H76)</f>
        <v>Edinburgh AC12</v>
      </c>
      <c r="J76" s="28" t="str">
        <f aca="false">VLOOKUP(L76,ClubNames,2,FALSE())&amp;COUNTIF($L$2:$L76,L76)</f>
        <v>Harmeny AAC3</v>
      </c>
      <c r="L76" s="30" t="n">
        <v>20</v>
      </c>
      <c r="M76" s="42" t="s">
        <v>367</v>
      </c>
      <c r="O76" s="9" t="n">
        <v>75</v>
      </c>
      <c r="P76" s="14" t="str">
        <f aca="false">VLOOKUP(I76,J:M,4,FALSE())&amp;IF(RIGHT(D76,1)="V"," (V)",IF(RIGHT(D76,1)="J"," (J)",""))</f>
        <v>Emma Laverie (V)</v>
      </c>
      <c r="Q76" s="14" t="str">
        <f aca="false">VLOOKUP(H76,ClubNames,2,FALSE())</f>
        <v>Edinburgh AC</v>
      </c>
      <c r="R76" s="15" t="n">
        <f aca="false">TIME(A76,B76,C76)</f>
        <v>0.0192013888888889</v>
      </c>
    </row>
    <row r="77" customFormat="false" ht="15.75" hidden="false" customHeight="false" outlineLevel="0" collapsed="false">
      <c r="A77" s="16"/>
      <c r="B77" s="23" t="s">
        <v>357</v>
      </c>
      <c r="C77" s="24" t="n">
        <v>40</v>
      </c>
      <c r="D77" s="25" t="s">
        <v>307</v>
      </c>
      <c r="E77" s="45"/>
      <c r="F77" s="45"/>
      <c r="G77" s="28"/>
      <c r="H77" s="29" t="n">
        <f aca="false">IF(OR(RIGHT(D77,1)="V",RIGHT(D77,1)="J"),VALUE(LEFT(D77,LEN(D77)-1)),D77)</f>
        <v>1</v>
      </c>
      <c r="I77" s="28" t="str">
        <f aca="false">Q77&amp;COUNTIF($H$2:$H77,H77)</f>
        <v>Edinburgh AC13</v>
      </c>
      <c r="J77" s="28" t="str">
        <f aca="false">VLOOKUP(L77,ClubNames,2,FALSE())&amp;COUNTIF($L$2:$L77,L77)</f>
        <v>Harmeny AAC4</v>
      </c>
      <c r="L77" s="30" t="n">
        <v>20</v>
      </c>
      <c r="M77" s="42" t="s">
        <v>368</v>
      </c>
      <c r="O77" s="9" t="n">
        <v>76</v>
      </c>
      <c r="P77" s="14" t="str">
        <f aca="false">VLOOKUP(I77,J:M,4,FALSE())&amp;IF(RIGHT(D77,1)="V"," (V)",IF(RIGHT(D77,1)="J"," (J)",""))</f>
        <v>Hannah Waugh (V)</v>
      </c>
      <c r="Q77" s="14" t="str">
        <f aca="false">VLOOKUP(H77,ClubNames,2,FALSE())</f>
        <v>Edinburgh AC</v>
      </c>
      <c r="R77" s="15" t="n">
        <f aca="false">TIME(A77,B77,C77)</f>
        <v>0.019212962962963</v>
      </c>
    </row>
    <row r="78" customFormat="false" ht="15.75" hidden="false" customHeight="false" outlineLevel="0" collapsed="false">
      <c r="A78" s="16"/>
      <c r="B78" s="23" t="s">
        <v>357</v>
      </c>
      <c r="C78" s="24" t="n">
        <v>42</v>
      </c>
      <c r="D78" s="25" t="n">
        <v>1</v>
      </c>
      <c r="E78" s="45"/>
      <c r="F78" s="45"/>
      <c r="G78" s="28"/>
      <c r="H78" s="29" t="n">
        <f aca="false">IF(OR(RIGHT(D78,1)="V",RIGHT(D78,1)="J"),VALUE(LEFT(D78,LEN(D78)-1)),D78)</f>
        <v>1</v>
      </c>
      <c r="I78" s="28" t="str">
        <f aca="false">Q78&amp;COUNTIF($H$2:$H78,H78)</f>
        <v>Edinburgh AC14</v>
      </c>
      <c r="J78" s="28" t="str">
        <f aca="false">VLOOKUP(L78,ClubNames,2,FALSE())&amp;COUNTIF($L$2:$L78,L78)</f>
        <v>Harmeny AAC5</v>
      </c>
      <c r="L78" s="30" t="n">
        <v>20</v>
      </c>
      <c r="M78" s="42" t="s">
        <v>369</v>
      </c>
      <c r="O78" s="9" t="n">
        <v>77</v>
      </c>
      <c r="P78" s="14" t="str">
        <f aca="false">VLOOKUP(I78,J:M,4,FALSE())&amp;IF(RIGHT(D78,1)="V"," (V)",IF(RIGHT(D78,1)="J"," (J)",""))</f>
        <v>Rebecca Whyte</v>
      </c>
      <c r="Q78" s="14" t="str">
        <f aca="false">VLOOKUP(H78,ClubNames,2,FALSE())</f>
        <v>Edinburgh AC</v>
      </c>
      <c r="R78" s="15" t="n">
        <f aca="false">TIME(A78,B78,C78)</f>
        <v>0.0192361111111111</v>
      </c>
    </row>
    <row r="79" customFormat="false" ht="15.75" hidden="false" customHeight="false" outlineLevel="0" collapsed="false">
      <c r="A79" s="16"/>
      <c r="B79" s="23" t="s">
        <v>357</v>
      </c>
      <c r="C79" s="24" t="n">
        <v>42</v>
      </c>
      <c r="D79" s="25" t="s">
        <v>370</v>
      </c>
      <c r="E79" s="45"/>
      <c r="F79" s="45"/>
      <c r="G79" s="28"/>
      <c r="H79" s="29" t="n">
        <f aca="false">IF(OR(RIGHT(D79,1)="V",RIGHT(D79,1)="J"),VALUE(LEFT(D79,LEN(D79)-1)),D79)</f>
        <v>24</v>
      </c>
      <c r="I79" s="28" t="str">
        <f aca="false">Q79&amp;COUNTIF($H$2:$H79,H79)</f>
        <v>Strathearn Harriers3</v>
      </c>
      <c r="J79" s="28" t="str">
        <f aca="false">VLOOKUP(L79,ClubNames,2,FALSE())&amp;COUNTIF($L$2:$L79,L79)</f>
        <v>Harmeny AAC6</v>
      </c>
      <c r="L79" s="30" t="n">
        <v>20</v>
      </c>
      <c r="M79" s="42" t="s">
        <v>371</v>
      </c>
      <c r="O79" s="9" t="n">
        <v>78</v>
      </c>
      <c r="P79" s="14" t="str">
        <f aca="false">VLOOKUP(I79,J:M,4,FALSE())&amp;IF(RIGHT(D79,1)="V"," (V)",IF(RIGHT(D79,1)="J"," (J)",""))</f>
        <v>Jenny Dallas (V)</v>
      </c>
      <c r="Q79" s="14" t="str">
        <f aca="false">VLOOKUP(H79,ClubNames,2,FALSE())</f>
        <v>Strathearn Harriers</v>
      </c>
      <c r="R79" s="15" t="n">
        <f aca="false">TIME(A79,B79,C79)</f>
        <v>0.0192361111111111</v>
      </c>
    </row>
    <row r="80" customFormat="false" ht="15.75" hidden="false" customHeight="false" outlineLevel="0" collapsed="false">
      <c r="A80" s="16"/>
      <c r="B80" s="23" t="s">
        <v>357</v>
      </c>
      <c r="C80" s="24" t="n">
        <v>42</v>
      </c>
      <c r="D80" s="25" t="s">
        <v>340</v>
      </c>
      <c r="E80" s="45"/>
      <c r="F80" s="45"/>
      <c r="G80" s="28"/>
      <c r="H80" s="29" t="n">
        <f aca="false">IF(OR(RIGHT(D80,1)="V",RIGHT(D80,1)="J"),VALUE(LEFT(D80,LEN(D80)-1)),D80)</f>
        <v>20</v>
      </c>
      <c r="I80" s="28" t="str">
        <f aca="false">Q80&amp;COUNTIF($H$2:$H80,H80)</f>
        <v>Harmeny AAC5</v>
      </c>
      <c r="J80" s="28" t="str">
        <f aca="false">VLOOKUP(L80,ClubNames,2,FALSE())&amp;COUNTIF($L$2:$L80,L80)</f>
        <v>Carnethy Hill Racing Club1</v>
      </c>
      <c r="L80" s="30" t="n">
        <v>21</v>
      </c>
      <c r="M80" s="49" t="s">
        <v>372</v>
      </c>
      <c r="O80" s="9" t="n">
        <v>79</v>
      </c>
      <c r="P80" s="14" t="str">
        <f aca="false">VLOOKUP(I80,J:M,4,FALSE())&amp;IF(RIGHT(D80,1)="V"," (V)",IF(RIGHT(D80,1)="J"," (J)",""))</f>
        <v>Seona Burnett (V)</v>
      </c>
      <c r="Q80" s="14" t="str">
        <f aca="false">VLOOKUP(H80,ClubNames,2,FALSE())</f>
        <v>Harmeny AAC</v>
      </c>
      <c r="R80" s="15" t="n">
        <f aca="false">TIME(A80,B80,C80)</f>
        <v>0.0192361111111111</v>
      </c>
    </row>
    <row r="81" customFormat="false" ht="15.75" hidden="false" customHeight="false" outlineLevel="0" collapsed="false">
      <c r="A81" s="16"/>
      <c r="B81" s="23" t="s">
        <v>357</v>
      </c>
      <c r="C81" s="24" t="n">
        <v>56</v>
      </c>
      <c r="D81" s="25" t="n">
        <v>50</v>
      </c>
      <c r="E81" s="45"/>
      <c r="F81" s="45"/>
      <c r="G81" s="28"/>
      <c r="H81" s="29" t="n">
        <f aca="false">IF(OR(RIGHT(D81,1)="V",RIGHT(D81,1)="J"),VALUE(LEFT(D81,LEN(D81)-1)),D81)</f>
        <v>50</v>
      </c>
      <c r="I81" s="28" t="str">
        <f aca="false">Q81&amp;COUNTIF($H$2:$H81,H81)</f>
        <v>Stirling University AC2</v>
      </c>
      <c r="J81" s="28" t="str">
        <f aca="false">VLOOKUP(L81,ClubNames,2,FALSE())&amp;COUNTIF($L$2:$L81,L81)</f>
        <v>Penicuik Harriers1</v>
      </c>
      <c r="L81" s="30" t="n">
        <v>22</v>
      </c>
      <c r="M81" s="32" t="s">
        <v>373</v>
      </c>
      <c r="O81" s="9" t="n">
        <v>80</v>
      </c>
      <c r="P81" s="14" t="str">
        <f aca="false">VLOOKUP(I81,J:M,4,FALSE())&amp;IF(RIGHT(D81,1)="V"," (V)",IF(RIGHT(D81,1)="J"," (J)",""))</f>
        <v>Katie Higgins</v>
      </c>
      <c r="Q81" s="14" t="str">
        <f aca="false">VLOOKUP(H81,ClubNames,2,FALSE())</f>
        <v>Stirling University AC</v>
      </c>
      <c r="R81" s="15" t="n">
        <f aca="false">TIME(A81,B81,C81)</f>
        <v>0.0193981481481481</v>
      </c>
    </row>
    <row r="82" customFormat="false" ht="15.75" hidden="false" customHeight="false" outlineLevel="0" collapsed="false">
      <c r="A82" s="16"/>
      <c r="B82" s="23" t="s">
        <v>374</v>
      </c>
      <c r="C82" s="24" t="n">
        <v>1</v>
      </c>
      <c r="D82" s="25" t="s">
        <v>352</v>
      </c>
      <c r="E82" s="45"/>
      <c r="F82" s="45"/>
      <c r="G82" s="28"/>
      <c r="H82" s="29" t="n">
        <f aca="false">IF(OR(RIGHT(D82,1)="V",RIGHT(D82,1)="J"),VALUE(LEFT(D82,LEN(D82)-1)),D82)</f>
        <v>2</v>
      </c>
      <c r="I82" s="28" t="str">
        <f aca="false">Q82&amp;COUNTIF($H$2:$H82,H82)</f>
        <v>Perth Road Runners3</v>
      </c>
      <c r="J82" s="28" t="str">
        <f aca="false">VLOOKUP(L82,ClubNames,2,FALSE())&amp;COUNTIF($L$2:$L82,L82)</f>
        <v>Dundee Road Runners AC1</v>
      </c>
      <c r="L82" s="30" t="n">
        <v>23</v>
      </c>
      <c r="M82" s="32" t="s">
        <v>375</v>
      </c>
      <c r="O82" s="9" t="n">
        <v>81</v>
      </c>
      <c r="P82" s="14" t="str">
        <f aca="false">VLOOKUP(I82,J:M,4,FALSE())&amp;IF(RIGHT(D82,1)="V"," (V)",IF(RIGHT(D82,1)="J"," (J)",""))</f>
        <v>Eileen Cooper (V)</v>
      </c>
      <c r="Q82" s="14" t="str">
        <f aca="false">VLOOKUP(H82,ClubNames,2,FALSE())</f>
        <v>Perth Road Runners</v>
      </c>
      <c r="R82" s="15" t="n">
        <f aca="false">TIME(A82,B82,C82)</f>
        <v>0.0194560185185185</v>
      </c>
    </row>
    <row r="83" customFormat="false" ht="15.75" hidden="false" customHeight="false" outlineLevel="0" collapsed="false">
      <c r="A83" s="16"/>
      <c r="B83" s="23" t="s">
        <v>374</v>
      </c>
      <c r="C83" s="24" t="n">
        <v>1</v>
      </c>
      <c r="D83" s="25" t="s">
        <v>376</v>
      </c>
      <c r="E83" s="45"/>
      <c r="F83" s="45"/>
      <c r="G83" s="28"/>
      <c r="H83" s="29" t="n">
        <f aca="false">IF(OR(RIGHT(D83,1)="V",RIGHT(D83,1)="J"),VALUE(LEFT(D83,LEN(D83)-1)),D83)</f>
        <v>3</v>
      </c>
      <c r="I83" s="28" t="str">
        <f aca="false">Q83&amp;COUNTIF($H$2:$H83,H83)</f>
        <v>Lothian Running Club2</v>
      </c>
      <c r="J83" s="28" t="str">
        <f aca="false">VLOOKUP(L83,ClubNames,2,FALSE())&amp;COUNTIF($L$2:$L83,L83)</f>
        <v>Dundee Road Runners AC2</v>
      </c>
      <c r="L83" s="30" t="n">
        <v>23</v>
      </c>
      <c r="M83" s="32" t="s">
        <v>377</v>
      </c>
      <c r="O83" s="9" t="n">
        <v>82</v>
      </c>
      <c r="P83" s="14" t="str">
        <f aca="false">VLOOKUP(I83,J:M,4,FALSE())&amp;IF(RIGHT(D83,1)="V"," (V)",IF(RIGHT(D83,1)="J"," (J)",""))</f>
        <v>Lesley Redley (V)</v>
      </c>
      <c r="Q83" s="14" t="str">
        <f aca="false">VLOOKUP(H83,ClubNames,2,FALSE())</f>
        <v>Lothian Running Club</v>
      </c>
      <c r="R83" s="15" t="n">
        <f aca="false">TIME(A83,B83,C83)</f>
        <v>0.0194560185185185</v>
      </c>
    </row>
    <row r="84" customFormat="false" ht="15.75" hidden="false" customHeight="false" outlineLevel="0" collapsed="false">
      <c r="A84" s="16"/>
      <c r="B84" s="23" t="s">
        <v>374</v>
      </c>
      <c r="C84" s="24" t="n">
        <v>7</v>
      </c>
      <c r="D84" s="25" t="s">
        <v>352</v>
      </c>
      <c r="E84" s="45"/>
      <c r="F84" s="45"/>
      <c r="G84" s="28"/>
      <c r="H84" s="29" t="n">
        <f aca="false">IF(OR(RIGHT(D84,1)="V",RIGHT(D84,1)="J"),VALUE(LEFT(D84,LEN(D84)-1)),D84)</f>
        <v>2</v>
      </c>
      <c r="I84" s="28" t="str">
        <f aca="false">Q84&amp;COUNTIF($H$2:$H84,H84)</f>
        <v>Perth Road Runners4</v>
      </c>
      <c r="J84" s="28" t="str">
        <f aca="false">VLOOKUP(L84,ClubNames,2,FALSE())&amp;COUNTIF($L$2:$L84,L84)</f>
        <v>Dundee Road Runners AC3</v>
      </c>
      <c r="L84" s="30" t="n">
        <v>23</v>
      </c>
      <c r="M84" s="32" t="s">
        <v>378</v>
      </c>
      <c r="O84" s="9" t="n">
        <v>83</v>
      </c>
      <c r="P84" s="14" t="str">
        <f aca="false">VLOOKUP(I84,J:M,4,FALSE())&amp;IF(RIGHT(D84,1)="V"," (V)",IF(RIGHT(D84,1)="J"," (J)",""))</f>
        <v>Lynn Gatherer (V)</v>
      </c>
      <c r="Q84" s="14" t="str">
        <f aca="false">VLOOKUP(H84,ClubNames,2,FALSE())</f>
        <v>Perth Road Runners</v>
      </c>
      <c r="R84" s="15" t="n">
        <f aca="false">TIME(A84,B84,C84)</f>
        <v>0.019525462962963</v>
      </c>
    </row>
    <row r="85" customFormat="false" ht="15.75" hidden="false" customHeight="false" outlineLevel="0" collapsed="false">
      <c r="A85" s="16"/>
      <c r="B85" s="23" t="s">
        <v>374</v>
      </c>
      <c r="C85" s="24" t="n">
        <v>8</v>
      </c>
      <c r="D85" s="25" t="s">
        <v>370</v>
      </c>
      <c r="E85" s="45"/>
      <c r="F85" s="45"/>
      <c r="G85" s="28"/>
      <c r="H85" s="29" t="n">
        <f aca="false">IF(OR(RIGHT(D85,1)="V",RIGHT(D85,1)="J"),VALUE(LEFT(D85,LEN(D85)-1)),D85)</f>
        <v>24</v>
      </c>
      <c r="I85" s="28" t="str">
        <f aca="false">Q85&amp;COUNTIF($H$2:$H85,H85)</f>
        <v>Strathearn Harriers4</v>
      </c>
      <c r="J85" s="28" t="str">
        <f aca="false">VLOOKUP(L85,ClubNames,2,FALSE())&amp;COUNTIF($L$2:$L85,L85)</f>
        <v>Dundee Road Runners AC4</v>
      </c>
      <c r="L85" s="30" t="n">
        <v>23</v>
      </c>
      <c r="M85" s="32" t="s">
        <v>379</v>
      </c>
      <c r="O85" s="9" t="n">
        <v>84</v>
      </c>
      <c r="P85" s="14" t="str">
        <f aca="false">VLOOKUP(I85,J:M,4,FALSE())&amp;IF(RIGHT(D85,1)="V"," (V)",IF(RIGHT(D85,1)="J"," (J)",""))</f>
        <v>Ali Cunningham  (V)</v>
      </c>
      <c r="Q85" s="14" t="str">
        <f aca="false">VLOOKUP(H85,ClubNames,2,FALSE())</f>
        <v>Strathearn Harriers</v>
      </c>
      <c r="R85" s="15" t="n">
        <f aca="false">TIME(A85,B85,C85)</f>
        <v>0.019537037037037</v>
      </c>
    </row>
    <row r="86" customFormat="false" ht="16.4" hidden="false" customHeight="false" outlineLevel="0" collapsed="false">
      <c r="A86" s="16"/>
      <c r="B86" s="23" t="s">
        <v>374</v>
      </c>
      <c r="C86" s="24" t="n">
        <v>18</v>
      </c>
      <c r="D86" s="25" t="n">
        <v>7</v>
      </c>
      <c r="E86" s="45"/>
      <c r="F86" s="45"/>
      <c r="G86" s="28"/>
      <c r="H86" s="29" t="n">
        <f aca="false">IF(OR(RIGHT(D86,1)="V",RIGHT(D86,1)="J"),VALUE(LEFT(D86,LEN(D86)-1)),D86)</f>
        <v>7</v>
      </c>
      <c r="I86" s="28" t="str">
        <f aca="false">Q86&amp;COUNTIF($H$2:$H86,H86)</f>
        <v>Pitreavie AAC1</v>
      </c>
      <c r="J86" s="28" t="str">
        <f aca="false">VLOOKUP(L86,ClubNames,2,FALSE())&amp;COUNTIF($L$2:$L86,L86)</f>
        <v>Dundee Road Runners AC5</v>
      </c>
      <c r="L86" s="30" t="n">
        <v>23</v>
      </c>
      <c r="M86" s="32" t="s">
        <v>380</v>
      </c>
      <c r="O86" s="9" t="n">
        <v>85</v>
      </c>
      <c r="P86" s="14" t="str">
        <f aca="false">VLOOKUP(I86,J:M,4,FALSE())&amp;IF(RIGHT(D86,1)="V"," (V)",IF(RIGHT(D86,1)="J"," (J)",""))</f>
        <v>Karyn Stewart </v>
      </c>
      <c r="Q86" s="14" t="str">
        <f aca="false">VLOOKUP(H86,ClubNames,2,FALSE())</f>
        <v>Pitreavie AAC</v>
      </c>
      <c r="R86" s="15" t="n">
        <f aca="false">TIME(A86,B86,C86)</f>
        <v>0.0196527777777778</v>
      </c>
    </row>
    <row r="87" customFormat="false" ht="15.75" hidden="false" customHeight="false" outlineLevel="0" collapsed="false">
      <c r="A87" s="16"/>
      <c r="B87" s="23" t="s">
        <v>374</v>
      </c>
      <c r="C87" s="24" t="n">
        <v>21</v>
      </c>
      <c r="D87" s="25" t="n">
        <v>1</v>
      </c>
      <c r="E87" s="45"/>
      <c r="F87" s="45"/>
      <c r="G87" s="28"/>
      <c r="H87" s="29" t="n">
        <f aca="false">IF(OR(RIGHT(D87,1)="V",RIGHT(D87,1)="J"),VALUE(LEFT(D87,LEN(D87)-1)),D87)</f>
        <v>1</v>
      </c>
      <c r="I87" s="28" t="str">
        <f aca="false">Q87&amp;COUNTIF($H$2:$H87,H87)</f>
        <v>Edinburgh AC15</v>
      </c>
      <c r="J87" s="28" t="str">
        <f aca="false">VLOOKUP(L87,ClubNames,2,FALSE())&amp;COUNTIF($L$2:$L87,L87)</f>
        <v>Dundee Road Runners AC6</v>
      </c>
      <c r="L87" s="30" t="n">
        <v>23</v>
      </c>
      <c r="M87" s="32" t="s">
        <v>381</v>
      </c>
      <c r="O87" s="9" t="n">
        <v>86</v>
      </c>
      <c r="P87" s="14" t="str">
        <f aca="false">VLOOKUP(I87,J:M,4,FALSE())&amp;IF(RIGHT(D87,1)="V"," (V)",IF(RIGHT(D87,1)="J"," (J)",""))</f>
        <v>Heather White</v>
      </c>
      <c r="Q87" s="14" t="str">
        <f aca="false">VLOOKUP(H87,ClubNames,2,FALSE())</f>
        <v>Edinburgh AC</v>
      </c>
      <c r="R87" s="15" t="n">
        <f aca="false">TIME(A87,B87,C87)</f>
        <v>0.0196875</v>
      </c>
    </row>
    <row r="88" customFormat="false" ht="15.75" hidden="false" customHeight="false" outlineLevel="0" collapsed="false">
      <c r="A88" s="16"/>
      <c r="B88" s="23" t="s">
        <v>374</v>
      </c>
      <c r="C88" s="24" t="n">
        <v>21</v>
      </c>
      <c r="D88" s="25" t="s">
        <v>307</v>
      </c>
      <c r="E88" s="45"/>
      <c r="F88" s="45"/>
      <c r="G88" s="28"/>
      <c r="H88" s="29" t="n">
        <f aca="false">IF(OR(RIGHT(D88,1)="V",RIGHT(D88,1)="J"),VALUE(LEFT(D88,LEN(D88)-1)),D88)</f>
        <v>1</v>
      </c>
      <c r="I88" s="28" t="str">
        <f aca="false">Q88&amp;COUNTIF($H$2:$H88,H88)</f>
        <v>Edinburgh AC16</v>
      </c>
      <c r="J88" s="28" t="str">
        <f aca="false">VLOOKUP(L88,ClubNames,2,FALSE())&amp;COUNTIF($L$2:$L88,L88)</f>
        <v>Dundee Road Runners AC7</v>
      </c>
      <c r="L88" s="30" t="n">
        <v>23</v>
      </c>
      <c r="M88" s="32" t="s">
        <v>382</v>
      </c>
      <c r="O88" s="9" t="n">
        <v>87</v>
      </c>
      <c r="P88" s="14" t="str">
        <f aca="false">VLOOKUP(I88,J:M,4,FALSE())&amp;IF(RIGHT(D88,1)="V"," (V)",IF(RIGHT(D88,1)="J"," (J)",""))</f>
        <v>Anne Duncan (V)</v>
      </c>
      <c r="Q88" s="14" t="str">
        <f aca="false">VLOOKUP(H88,ClubNames,2,FALSE())</f>
        <v>Edinburgh AC</v>
      </c>
      <c r="R88" s="15" t="n">
        <f aca="false">TIME(A88,B88,C88)</f>
        <v>0.0196875</v>
      </c>
    </row>
    <row r="89" customFormat="false" ht="15.75" hidden="false" customHeight="false" outlineLevel="0" collapsed="false">
      <c r="A89" s="16"/>
      <c r="B89" s="23" t="s">
        <v>374</v>
      </c>
      <c r="C89" s="24" t="n">
        <v>21</v>
      </c>
      <c r="D89" s="25" t="s">
        <v>352</v>
      </c>
      <c r="E89" s="45"/>
      <c r="F89" s="45"/>
      <c r="G89" s="28"/>
      <c r="H89" s="29" t="n">
        <f aca="false">IF(OR(RIGHT(D89,1)="V",RIGHT(D89,1)="J"),VALUE(LEFT(D89,LEN(D89)-1)),D89)</f>
        <v>2</v>
      </c>
      <c r="I89" s="28" t="str">
        <f aca="false">Q89&amp;COUNTIF($H$2:$H89,H89)</f>
        <v>Perth Road Runners5</v>
      </c>
      <c r="J89" s="28" t="str">
        <f aca="false">VLOOKUP(L89,ClubNames,2,FALSE())&amp;COUNTIF($L$2:$L89,L89)</f>
        <v>Dundee Road Runners AC8</v>
      </c>
      <c r="L89" s="30" t="n">
        <v>23</v>
      </c>
      <c r="M89" s="32" t="s">
        <v>383</v>
      </c>
      <c r="O89" s="9" t="n">
        <v>88</v>
      </c>
      <c r="P89" s="14" t="str">
        <f aca="false">VLOOKUP(I89,J:M,4,FALSE())&amp;IF(RIGHT(D89,1)="V"," (V)",IF(RIGHT(D89,1)="J"," (J)",""))</f>
        <v>Gillian McGuire (V)</v>
      </c>
      <c r="Q89" s="14" t="str">
        <f aca="false">VLOOKUP(H89,ClubNames,2,FALSE())</f>
        <v>Perth Road Runners</v>
      </c>
      <c r="R89" s="15" t="n">
        <f aca="false">TIME(A89,B89,C89)</f>
        <v>0.0196875</v>
      </c>
    </row>
    <row r="90" customFormat="false" ht="15.75" hidden="false" customHeight="false" outlineLevel="0" collapsed="false">
      <c r="A90" s="16"/>
      <c r="B90" s="23" t="s">
        <v>374</v>
      </c>
      <c r="C90" s="24" t="n">
        <v>21</v>
      </c>
      <c r="D90" s="25" t="s">
        <v>384</v>
      </c>
      <c r="E90" s="45"/>
      <c r="F90" s="45"/>
      <c r="G90" s="28"/>
      <c r="H90" s="29" t="n">
        <f aca="false">IF(OR(RIGHT(D90,1)="V",RIGHT(D90,1)="J"),VALUE(LEFT(D90,LEN(D90)-1)),D90)</f>
        <v>25</v>
      </c>
      <c r="I90" s="28" t="str">
        <f aca="false">Q90&amp;COUNTIF($H$2:$H90,H90)</f>
        <v>Ochil Hill Runners1</v>
      </c>
      <c r="J90" s="28" t="str">
        <f aca="false">VLOOKUP(L90,ClubNames,2,FALSE())&amp;COUNTIF($L$2:$L90,L90)</f>
        <v>Strathearn Harriers1</v>
      </c>
      <c r="L90" s="30" t="n">
        <v>24</v>
      </c>
      <c r="M90" s="58" t="s">
        <v>385</v>
      </c>
      <c r="O90" s="9" t="n">
        <v>89</v>
      </c>
      <c r="P90" s="14" t="str">
        <f aca="false">VLOOKUP(I90,J:M,4,FALSE())&amp;IF(RIGHT(D90,1)="V"," (V)",IF(RIGHT(D90,1)="J"," (J)",""))</f>
        <v>Hazel Dean (V)</v>
      </c>
      <c r="Q90" s="14" t="str">
        <f aca="false">VLOOKUP(H90,ClubNames,2,FALSE())</f>
        <v>Ochil Hill Runners</v>
      </c>
      <c r="R90" s="15" t="n">
        <f aca="false">TIME(A90,B90,C90)</f>
        <v>0.0196875</v>
      </c>
    </row>
    <row r="91" customFormat="false" ht="15.75" hidden="false" customHeight="false" outlineLevel="0" collapsed="false">
      <c r="A91" s="16"/>
      <c r="B91" s="23" t="s">
        <v>374</v>
      </c>
      <c r="C91" s="24" t="n">
        <v>32</v>
      </c>
      <c r="D91" s="25" t="s">
        <v>312</v>
      </c>
      <c r="E91" s="45"/>
      <c r="F91" s="45"/>
      <c r="G91" s="28"/>
      <c r="H91" s="29" t="n">
        <f aca="false">IF(OR(RIGHT(D91,1)="V",RIGHT(D91,1)="J"),VALUE(LEFT(D91,LEN(D91)-1)),D91)</f>
        <v>32</v>
      </c>
      <c r="I91" s="28" t="str">
        <f aca="false">Q91&amp;COUNTIF($H$2:$H91,H91)</f>
        <v>Lasswade AAC3</v>
      </c>
      <c r="J91" s="28" t="str">
        <f aca="false">VLOOKUP(L91,ClubNames,2,FALSE())&amp;COUNTIF($L$2:$L91,L91)</f>
        <v>Strathearn Harriers2</v>
      </c>
      <c r="L91" s="30" t="n">
        <v>24</v>
      </c>
      <c r="M91" s="32" t="s">
        <v>386</v>
      </c>
      <c r="O91" s="9" t="n">
        <v>90</v>
      </c>
      <c r="P91" s="14" t="str">
        <f aca="false">VLOOKUP(I91,J:M,4,FALSE())&amp;IF(RIGHT(D91,1)="V"," (V)",IF(RIGHT(D91,1)="J"," (J)",""))</f>
        <v>Rachel Fagan (V)</v>
      </c>
      <c r="Q91" s="14" t="str">
        <f aca="false">VLOOKUP(H91,ClubNames,2,FALSE())</f>
        <v>Lasswade AAC</v>
      </c>
      <c r="R91" s="15" t="n">
        <f aca="false">TIME(A91,B91,C91)</f>
        <v>0.0198148148148148</v>
      </c>
    </row>
    <row r="92" customFormat="false" ht="15.75" hidden="false" customHeight="false" outlineLevel="0" collapsed="false">
      <c r="A92" s="16"/>
      <c r="B92" s="23" t="s">
        <v>374</v>
      </c>
      <c r="C92" s="24" t="n">
        <v>47</v>
      </c>
      <c r="D92" s="25" t="s">
        <v>387</v>
      </c>
      <c r="E92" s="45"/>
      <c r="F92" s="45"/>
      <c r="G92" s="28"/>
      <c r="H92" s="29" t="n">
        <f aca="false">IF(OR(RIGHT(D92,1)="V",RIGHT(D92,1)="J"),VALUE(LEFT(D92,LEN(D92)-1)),D92)</f>
        <v>13</v>
      </c>
      <c r="I92" s="28" t="str">
        <f aca="false">Q92&amp;COUNTIF($H$2:$H92,H92)</f>
        <v>Gala Harriers3</v>
      </c>
      <c r="J92" s="28" t="str">
        <f aca="false">VLOOKUP(L92,ClubNames,2,FALSE())&amp;COUNTIF($L$2:$L92,L92)</f>
        <v>Strathearn Harriers3</v>
      </c>
      <c r="L92" s="30" t="n">
        <v>24</v>
      </c>
      <c r="M92" s="32" t="s">
        <v>388</v>
      </c>
      <c r="O92" s="9" t="n">
        <v>91</v>
      </c>
      <c r="P92" s="14" t="str">
        <f aca="false">VLOOKUP(I92,J:M,4,FALSE())&amp;IF(RIGHT(D92,1)="V"," (V)",IF(RIGHT(D92,1)="J"," (J)",""))</f>
        <v>Lisa Dalgliesh (V)</v>
      </c>
      <c r="Q92" s="14" t="str">
        <f aca="false">VLOOKUP(H92,ClubNames,2,FALSE())</f>
        <v>Gala Harriers</v>
      </c>
      <c r="R92" s="15" t="n">
        <f aca="false">TIME(A92,B92,C92)</f>
        <v>0.0199884259259259</v>
      </c>
    </row>
    <row r="93" customFormat="false" ht="15.75" hidden="false" customHeight="false" outlineLevel="0" collapsed="false">
      <c r="A93" s="16"/>
      <c r="B93" s="23" t="s">
        <v>374</v>
      </c>
      <c r="C93" s="24" t="n">
        <v>53</v>
      </c>
      <c r="D93" s="25" t="s">
        <v>363</v>
      </c>
      <c r="E93" s="45"/>
      <c r="F93" s="45"/>
      <c r="G93" s="28"/>
      <c r="H93" s="29" t="n">
        <f aca="false">IF(OR(RIGHT(D93,1)="V",RIGHT(D93,1)="J"),VALUE(LEFT(D93,LEN(D93)-1)),D93)</f>
        <v>28</v>
      </c>
      <c r="I93" s="28" t="str">
        <f aca="false">Q93&amp;COUNTIF($H$2:$H93,H93)</f>
        <v>Carnegie Harriers3</v>
      </c>
      <c r="J93" s="28" t="str">
        <f aca="false">VLOOKUP(L93,ClubNames,2,FALSE())&amp;COUNTIF($L$2:$L93,L93)</f>
        <v>Strathearn Harriers4</v>
      </c>
      <c r="L93" s="30" t="n">
        <v>24</v>
      </c>
      <c r="M93" s="69" t="s">
        <v>389</v>
      </c>
      <c r="O93" s="9" t="n">
        <v>92</v>
      </c>
      <c r="P93" s="14" t="str">
        <f aca="false">VLOOKUP(I93,J:M,4,FALSE())&amp;IF(RIGHT(D93,1)="V"," (V)",IF(RIGHT(D93,1)="J"," (J)",""))</f>
        <v>Isobel Burnett (V)</v>
      </c>
      <c r="Q93" s="14" t="str">
        <f aca="false">VLOOKUP(H93,ClubNames,2,FALSE())</f>
        <v>Carnegie Harriers</v>
      </c>
      <c r="R93" s="15" t="n">
        <f aca="false">TIME(A93,B93,C93)</f>
        <v>0.0200578703703704</v>
      </c>
    </row>
    <row r="94" customFormat="false" ht="15.75" hidden="false" customHeight="false" outlineLevel="0" collapsed="false">
      <c r="A94" s="16"/>
      <c r="B94" s="23" t="s">
        <v>390</v>
      </c>
      <c r="C94" s="24" t="n">
        <v>13</v>
      </c>
      <c r="D94" s="25" t="n">
        <v>31</v>
      </c>
      <c r="E94" s="45"/>
      <c r="F94" s="45"/>
      <c r="G94" s="28"/>
      <c r="H94" s="29" t="n">
        <f aca="false">IF(OR(RIGHT(D94,1)="V",RIGHT(D94,1)="J"),VALUE(LEFT(D94,LEN(D94)-1)),D94)</f>
        <v>31</v>
      </c>
      <c r="I94" s="28" t="str">
        <f aca="false">Q94&amp;COUNTIF($H$2:$H94,H94)</f>
        <v>Corstorphine AAC7</v>
      </c>
      <c r="J94" s="28" t="str">
        <f aca="false">VLOOKUP(L94,ClubNames,2,FALSE())&amp;COUNTIF($L$2:$L94,L94)</f>
        <v>Strathearn Harriers5</v>
      </c>
      <c r="L94" s="30" t="n">
        <v>24</v>
      </c>
      <c r="M94" s="32" t="s">
        <v>391</v>
      </c>
      <c r="O94" s="9" t="n">
        <v>93</v>
      </c>
      <c r="P94" s="14" t="str">
        <f aca="false">VLOOKUP(I94,J:M,4,FALSE())&amp;IF(RIGHT(D94,1)="V"," (V)",IF(RIGHT(D94,1)="J"," (J)",""))</f>
        <v>Rachel Butcher</v>
      </c>
      <c r="Q94" s="14" t="str">
        <f aca="false">VLOOKUP(H94,ClubNames,2,FALSE())</f>
        <v>Corstorphine AAC</v>
      </c>
      <c r="R94" s="15" t="n">
        <f aca="false">TIME(A94,B94,C94)</f>
        <v>0.0202893518518519</v>
      </c>
    </row>
    <row r="95" customFormat="false" ht="15.75" hidden="false" customHeight="false" outlineLevel="0" collapsed="false">
      <c r="A95" s="16"/>
      <c r="B95" s="23" t="s">
        <v>390</v>
      </c>
      <c r="C95" s="24" t="n">
        <v>16</v>
      </c>
      <c r="D95" s="25" t="n">
        <v>7</v>
      </c>
      <c r="E95" s="45"/>
      <c r="F95" s="45"/>
      <c r="G95" s="28"/>
      <c r="H95" s="29" t="n">
        <f aca="false">IF(OR(RIGHT(D95,1)="V",RIGHT(D95,1)="J"),VALUE(LEFT(D95,LEN(D95)-1)),D95)</f>
        <v>7</v>
      </c>
      <c r="I95" s="28" t="str">
        <f aca="false">Q95&amp;COUNTIF($H$2:$H95,H95)</f>
        <v>Pitreavie AAC2</v>
      </c>
      <c r="J95" s="28" t="str">
        <f aca="false">VLOOKUP(L95,ClubNames,2,FALSE())&amp;COUNTIF($L$2:$L95,L95)</f>
        <v>Strathearn Harriers6</v>
      </c>
      <c r="L95" s="30" t="n">
        <v>24</v>
      </c>
      <c r="M95" s="32" t="s">
        <v>392</v>
      </c>
      <c r="O95" s="9" t="n">
        <v>94</v>
      </c>
      <c r="P95" s="14" t="str">
        <f aca="false">VLOOKUP(I95,J:M,4,FALSE())&amp;IF(RIGHT(D95,1)="V"," (V)",IF(RIGHT(D95,1)="J"," (J)",""))</f>
        <v>Sarah Ross </v>
      </c>
      <c r="Q95" s="14" t="str">
        <f aca="false">VLOOKUP(H95,ClubNames,2,FALSE())</f>
        <v>Pitreavie AAC</v>
      </c>
      <c r="R95" s="15" t="n">
        <f aca="false">TIME(A95,B95,C95)</f>
        <v>0.0203240740740741</v>
      </c>
    </row>
    <row r="96" customFormat="false" ht="15.75" hidden="false" customHeight="false" outlineLevel="0" collapsed="false">
      <c r="A96" s="16"/>
      <c r="B96" s="23" t="s">
        <v>390</v>
      </c>
      <c r="C96" s="24" t="n">
        <v>28</v>
      </c>
      <c r="D96" s="25" t="s">
        <v>352</v>
      </c>
      <c r="E96" s="45"/>
      <c r="F96" s="45"/>
      <c r="G96" s="28"/>
      <c r="H96" s="29" t="n">
        <f aca="false">IF(OR(RIGHT(D96,1)="V",RIGHT(D96,1)="J"),VALUE(LEFT(D96,LEN(D96)-1)),D96)</f>
        <v>2</v>
      </c>
      <c r="I96" s="28" t="str">
        <f aca="false">Q96&amp;COUNTIF($H$2:$H96,H96)</f>
        <v>Perth Road Runners6</v>
      </c>
      <c r="J96" s="28" t="str">
        <f aca="false">VLOOKUP(L96,ClubNames,2,FALSE())&amp;COUNTIF($L$2:$L96,L96)</f>
        <v>Ochil Hill Runners1</v>
      </c>
      <c r="L96" s="30" t="n">
        <v>25</v>
      </c>
      <c r="M96" s="34" t="s">
        <v>393</v>
      </c>
      <c r="O96" s="9" t="n">
        <v>95</v>
      </c>
      <c r="P96" s="14" t="str">
        <f aca="false">VLOOKUP(I96,J:M,4,FALSE())&amp;IF(RIGHT(D96,1)="V"," (V)",IF(RIGHT(D96,1)="J"," (J)",""))</f>
        <v>Joan Wilson (V)</v>
      </c>
      <c r="Q96" s="14" t="str">
        <f aca="false">VLOOKUP(H96,ClubNames,2,FALSE())</f>
        <v>Perth Road Runners</v>
      </c>
      <c r="R96" s="15" t="n">
        <f aca="false">TIME(A96,B96,C96)</f>
        <v>0.020462962962963</v>
      </c>
    </row>
    <row r="97" customFormat="false" ht="15.75" hidden="false" customHeight="false" outlineLevel="0" collapsed="false">
      <c r="A97" s="16"/>
      <c r="B97" s="23" t="s">
        <v>390</v>
      </c>
      <c r="C97" s="24" t="n">
        <v>32</v>
      </c>
      <c r="D97" s="25" t="s">
        <v>387</v>
      </c>
      <c r="E97" s="45"/>
      <c r="F97" s="45"/>
      <c r="G97" s="28"/>
      <c r="H97" s="29" t="n">
        <f aca="false">IF(OR(RIGHT(D97,1)="V",RIGHT(D97,1)="J"),VALUE(LEFT(D97,LEN(D97)-1)),D97)</f>
        <v>13</v>
      </c>
      <c r="I97" s="28" t="str">
        <f aca="false">Q97&amp;COUNTIF($H$2:$H97,H97)</f>
        <v>Gala Harriers4</v>
      </c>
      <c r="J97" s="28" t="str">
        <f aca="false">VLOOKUP(L97,ClubNames,2,FALSE())&amp;COUNTIF($L$2:$L97,L97)</f>
        <v>Wee County Harriers1</v>
      </c>
      <c r="L97" s="30" t="n">
        <v>26</v>
      </c>
      <c r="M97" s="39" t="s">
        <v>394</v>
      </c>
      <c r="O97" s="9" t="n">
        <v>96</v>
      </c>
      <c r="P97" s="14" t="str">
        <f aca="false">VLOOKUP(I97,J:M,4,FALSE())&amp;IF(RIGHT(D97,1)="V"," (V)",IF(RIGHT(D97,1)="J"," (J)",""))</f>
        <v>Kate Darlow (V)</v>
      </c>
      <c r="Q97" s="14" t="str">
        <f aca="false">VLOOKUP(H97,ClubNames,2,FALSE())</f>
        <v>Gala Harriers</v>
      </c>
      <c r="R97" s="15" t="n">
        <f aca="false">TIME(A97,B97,C97)</f>
        <v>0.0205092592592593</v>
      </c>
    </row>
    <row r="98" customFormat="false" ht="15.75" hidden="false" customHeight="false" outlineLevel="0" collapsed="false">
      <c r="A98" s="16"/>
      <c r="B98" s="23" t="s">
        <v>390</v>
      </c>
      <c r="C98" s="24" t="n">
        <v>32</v>
      </c>
      <c r="D98" s="25" t="n">
        <v>32</v>
      </c>
      <c r="E98" s="45"/>
      <c r="F98" s="45"/>
      <c r="G98" s="28"/>
      <c r="H98" s="29" t="n">
        <f aca="false">IF(OR(RIGHT(D98,1)="V",RIGHT(D98,1)="J"),VALUE(LEFT(D98,LEN(D98)-1)),D98)</f>
        <v>32</v>
      </c>
      <c r="I98" s="28" t="str">
        <f aca="false">Q98&amp;COUNTIF($H$2:$H98,H98)</f>
        <v>Lasswade AAC4</v>
      </c>
      <c r="J98" s="28" t="str">
        <f aca="false">VLOOKUP(L98,ClubNames,2,FALSE())&amp;COUNTIF($L$2:$L98,L98)</f>
        <v>Wee County Harriers2</v>
      </c>
      <c r="L98" s="30" t="n">
        <v>26</v>
      </c>
      <c r="M98" s="39" t="s">
        <v>395</v>
      </c>
      <c r="O98" s="9" t="n">
        <v>97</v>
      </c>
      <c r="P98" s="14" t="str">
        <f aca="false">VLOOKUP(I98,J:M,4,FALSE())&amp;IF(RIGHT(D98,1)="V"," (V)",IF(RIGHT(D98,1)="J"," (J)",""))</f>
        <v>Chloe Esson</v>
      </c>
      <c r="Q98" s="14" t="str">
        <f aca="false">VLOOKUP(H98,ClubNames,2,FALSE())</f>
        <v>Lasswade AAC</v>
      </c>
      <c r="R98" s="15" t="n">
        <f aca="false">TIME(A98,B98,C98)</f>
        <v>0.0205092592592593</v>
      </c>
    </row>
    <row r="99" customFormat="false" ht="15.75" hidden="false" customHeight="false" outlineLevel="0" collapsed="false">
      <c r="A99" s="16"/>
      <c r="B99" s="23" t="s">
        <v>390</v>
      </c>
      <c r="C99" s="24" t="n">
        <v>38</v>
      </c>
      <c r="D99" s="25" t="s">
        <v>370</v>
      </c>
      <c r="E99" s="45"/>
      <c r="F99" s="45"/>
      <c r="G99" s="28"/>
      <c r="H99" s="29" t="n">
        <f aca="false">IF(OR(RIGHT(D99,1)="V",RIGHT(D99,1)="J"),VALUE(LEFT(D99,LEN(D99)-1)),D99)</f>
        <v>24</v>
      </c>
      <c r="I99" s="28" t="str">
        <f aca="false">Q99&amp;COUNTIF($H$2:$H99,H99)</f>
        <v>Strathearn Harriers5</v>
      </c>
      <c r="J99" s="28" t="str">
        <f aca="false">VLOOKUP(L99,ClubNames,2,FALSE())&amp;COUNTIF($L$2:$L99,L99)</f>
        <v>Wee County Harriers3</v>
      </c>
      <c r="L99" s="30" t="n">
        <v>26</v>
      </c>
      <c r="M99" s="39" t="s">
        <v>396</v>
      </c>
      <c r="O99" s="9" t="n">
        <v>98</v>
      </c>
      <c r="P99" s="14" t="str">
        <f aca="false">VLOOKUP(I99,J:M,4,FALSE())&amp;IF(RIGHT(D99,1)="V"," (V)",IF(RIGHT(D99,1)="J"," (J)",""))</f>
        <v>Gill Dowse (V)</v>
      </c>
      <c r="Q99" s="14" t="str">
        <f aca="false">VLOOKUP(H99,ClubNames,2,FALSE())</f>
        <v>Strathearn Harriers</v>
      </c>
      <c r="R99" s="15" t="n">
        <f aca="false">TIME(A99,B99,C99)</f>
        <v>0.0205787037037037</v>
      </c>
    </row>
    <row r="100" customFormat="false" ht="15.75" hidden="false" customHeight="false" outlineLevel="0" collapsed="false">
      <c r="A100" s="16"/>
      <c r="B100" s="23" t="s">
        <v>390</v>
      </c>
      <c r="C100" s="24" t="n">
        <v>41</v>
      </c>
      <c r="D100" s="25" t="s">
        <v>271</v>
      </c>
      <c r="E100" s="45"/>
      <c r="F100" s="45"/>
      <c r="G100" s="28"/>
      <c r="H100" s="29" t="n">
        <f aca="false">IF(OR(RIGHT(D100,1)="V",RIGHT(D100,1)="J"),VALUE(LEFT(D100,LEN(D100)-1)),D100)</f>
        <v>20</v>
      </c>
      <c r="I100" s="28" t="str">
        <f aca="false">Q100&amp;COUNTIF($H$2:$H100,H100)</f>
        <v>Harmeny AAC6</v>
      </c>
      <c r="J100" s="28" t="str">
        <f aca="false">VLOOKUP(L100,ClubNames,2,FALSE())&amp;COUNTIF($L$2:$L100,L100)</f>
        <v>Linlithgow AC1</v>
      </c>
      <c r="L100" s="30" t="n">
        <v>27</v>
      </c>
      <c r="M100" s="32" t="s">
        <v>397</v>
      </c>
      <c r="O100" s="9" t="n">
        <v>99</v>
      </c>
      <c r="P100" s="14" t="str">
        <f aca="false">VLOOKUP(I100,J:M,4,FALSE())&amp;IF(RIGHT(D100,1)="V"," (V)",IF(RIGHT(D100,1)="J"," (J)",""))</f>
        <v>Jemma Murray (J)</v>
      </c>
      <c r="Q100" s="14" t="str">
        <f aca="false">VLOOKUP(H100,ClubNames,2,FALSE())</f>
        <v>Harmeny AAC</v>
      </c>
      <c r="R100" s="15" t="n">
        <f aca="false">TIME(A100,B100,C100)</f>
        <v>0.0206134259259259</v>
      </c>
    </row>
    <row r="101" customFormat="false" ht="15.75" hidden="false" customHeight="false" outlineLevel="0" collapsed="false">
      <c r="A101" s="16"/>
      <c r="B101" s="23" t="s">
        <v>390</v>
      </c>
      <c r="C101" s="24" t="n">
        <v>44</v>
      </c>
      <c r="D101" s="25" t="s">
        <v>398</v>
      </c>
      <c r="E101" s="45"/>
      <c r="F101" s="45"/>
      <c r="G101" s="28"/>
      <c r="H101" s="29" t="n">
        <f aca="false">IF(OR(RIGHT(D101,1)="V",RIGHT(D101,1)="J"),VALUE(LEFT(D101,LEN(D101)-1)),D101)</f>
        <v>11</v>
      </c>
      <c r="I101" s="28" t="str">
        <f aca="false">Q101&amp;COUNTIF($H$2:$H101,H101)</f>
        <v>Falkirk Victoria Harriers6</v>
      </c>
      <c r="J101" s="28" t="str">
        <f aca="false">VLOOKUP(L101,ClubNames,2,FALSE())&amp;COUNTIF($L$2:$L101,L101)</f>
        <v>Linlithgow AC2</v>
      </c>
      <c r="L101" s="30" t="n">
        <v>27</v>
      </c>
      <c r="M101" s="32" t="s">
        <v>399</v>
      </c>
      <c r="O101" s="9" t="n">
        <v>100</v>
      </c>
      <c r="P101" s="14" t="str">
        <f aca="false">VLOOKUP(I101,J:M,4,FALSE())&amp;IF(RIGHT(D101,1)="V"," (V)",IF(RIGHT(D101,1)="J"," (J)",""))</f>
        <v>Monica Anderson (V)</v>
      </c>
      <c r="Q101" s="14" t="str">
        <f aca="false">VLOOKUP(H101,ClubNames,2,FALSE())</f>
        <v>Falkirk Victoria Harriers</v>
      </c>
      <c r="R101" s="15" t="n">
        <f aca="false">TIME(A101,B101,C101)</f>
        <v>0.0206481481481481</v>
      </c>
    </row>
    <row r="102" customFormat="false" ht="15.75" hidden="false" customHeight="false" outlineLevel="0" collapsed="false">
      <c r="A102" s="16"/>
      <c r="B102" s="23" t="s">
        <v>390</v>
      </c>
      <c r="C102" s="24" t="n">
        <v>47</v>
      </c>
      <c r="D102" s="25" t="s">
        <v>298</v>
      </c>
      <c r="E102" s="45"/>
      <c r="F102" s="45"/>
      <c r="G102" s="28"/>
      <c r="H102" s="29" t="n">
        <f aca="false">IF(OR(RIGHT(D102,1)="V",RIGHT(D102,1)="J"),VALUE(LEFT(D102,LEN(D102)-1)),D102)</f>
        <v>8</v>
      </c>
      <c r="I102" s="28" t="str">
        <f aca="false">Q102&amp;COUNTIF($H$2:$H102,H102)</f>
        <v>Fife AC5</v>
      </c>
      <c r="J102" s="28" t="str">
        <f aca="false">VLOOKUP(L102,ClubNames,2,FALSE())&amp;COUNTIF($L$2:$L102,L102)</f>
        <v>Linlithgow AC3</v>
      </c>
      <c r="L102" s="30" t="n">
        <v>27</v>
      </c>
      <c r="M102" s="32" t="s">
        <v>400</v>
      </c>
      <c r="O102" s="9" t="n">
        <v>101</v>
      </c>
      <c r="P102" s="14" t="str">
        <f aca="false">VLOOKUP(I102,J:M,4,FALSE())&amp;IF(RIGHT(D102,1)="V"," (V)",IF(RIGHT(D102,1)="J"," (J)",""))</f>
        <v>Margaret Martin (V)</v>
      </c>
      <c r="Q102" s="14" t="str">
        <f aca="false">VLOOKUP(H102,ClubNames,2,FALSE())</f>
        <v>Fife AC</v>
      </c>
      <c r="R102" s="15" t="n">
        <f aca="false">TIME(A102,B102,C102)</f>
        <v>0.0206828703703704</v>
      </c>
    </row>
    <row r="103" customFormat="false" ht="15.75" hidden="false" customHeight="false" outlineLevel="0" collapsed="false">
      <c r="A103" s="16"/>
      <c r="B103" s="23" t="s">
        <v>401</v>
      </c>
      <c r="C103" s="24" t="n">
        <v>5</v>
      </c>
      <c r="D103" s="25" t="s">
        <v>307</v>
      </c>
      <c r="E103" s="45"/>
      <c r="F103" s="45"/>
      <c r="G103" s="28"/>
      <c r="H103" s="29" t="n">
        <f aca="false">IF(OR(RIGHT(D103,1)="V",RIGHT(D103,1)="J"),VALUE(LEFT(D103,LEN(D103)-1)),D103)</f>
        <v>1</v>
      </c>
      <c r="I103" s="28" t="str">
        <f aca="false">Q103&amp;COUNTIF($H$2:$H103,H103)</f>
        <v>Edinburgh AC17</v>
      </c>
      <c r="J103" s="28" t="str">
        <f aca="false">VLOOKUP(L103,ClubNames,2,FALSE())&amp;COUNTIF($L$2:$L103,L103)</f>
        <v>Linlithgow AC4</v>
      </c>
      <c r="L103" s="30" t="n">
        <v>27</v>
      </c>
      <c r="M103" s="32" t="s">
        <v>402</v>
      </c>
      <c r="O103" s="9" t="n">
        <v>102</v>
      </c>
      <c r="P103" s="14" t="str">
        <f aca="false">VLOOKUP(I103,J:M,4,FALSE())&amp;IF(RIGHT(D103,1)="V"," (V)",IF(RIGHT(D103,1)="J"," (J)",""))</f>
        <v>Marietta van der Linden (V)</v>
      </c>
      <c r="Q103" s="14" t="str">
        <f aca="false">VLOOKUP(H103,ClubNames,2,FALSE())</f>
        <v>Edinburgh AC</v>
      </c>
      <c r="R103" s="15" t="n">
        <f aca="false">TIME(A103,B103,C103)</f>
        <v>0.0208912037037037</v>
      </c>
    </row>
    <row r="104" customFormat="false" ht="15.75" hidden="false" customHeight="false" outlineLevel="0" collapsed="false">
      <c r="A104" s="16"/>
      <c r="B104" s="23" t="s">
        <v>401</v>
      </c>
      <c r="C104" s="24" t="n">
        <v>14</v>
      </c>
      <c r="D104" s="25" t="s">
        <v>403</v>
      </c>
      <c r="E104" s="45"/>
      <c r="F104" s="45"/>
      <c r="G104" s="28"/>
      <c r="H104" s="29" t="n">
        <f aca="false">IF(OR(RIGHT(D104,1)="V",RIGHT(D104,1)="J"),VALUE(LEFT(D104,LEN(D104)-1)),D104)</f>
        <v>6</v>
      </c>
      <c r="I104" s="28" t="str">
        <f aca="false">Q104&amp;COUNTIF($H$2:$H104,H104)</f>
        <v>Aberdeen AAC3</v>
      </c>
      <c r="J104" s="28" t="str">
        <f aca="false">VLOOKUP(L104,ClubNames,2,FALSE())&amp;COUNTIF($L$2:$L104,L104)</f>
        <v>Linlithgow AC5</v>
      </c>
      <c r="L104" s="30" t="n">
        <v>27</v>
      </c>
      <c r="M104" s="32" t="s">
        <v>404</v>
      </c>
      <c r="O104" s="9" t="n">
        <v>103</v>
      </c>
      <c r="P104" s="14" t="str">
        <f aca="false">VLOOKUP(I104,J:M,4,FALSE())&amp;IF(RIGHT(D104,1)="V"," (V)",IF(RIGHT(D104,1)="J"," (J)",""))</f>
        <v>Jane Jones  (V)</v>
      </c>
      <c r="Q104" s="14" t="str">
        <f aca="false">VLOOKUP(H104,ClubNames,2,FALSE())</f>
        <v>Aberdeen AAC</v>
      </c>
      <c r="R104" s="15" t="n">
        <f aca="false">TIME(A104,B104,C104)</f>
        <v>0.0209953703703704</v>
      </c>
    </row>
    <row r="105" customFormat="false" ht="15.75" hidden="false" customHeight="false" outlineLevel="0" collapsed="false">
      <c r="A105" s="16"/>
      <c r="B105" s="23" t="s">
        <v>401</v>
      </c>
      <c r="C105" s="24" t="n">
        <v>17</v>
      </c>
      <c r="D105" s="25" t="s">
        <v>307</v>
      </c>
      <c r="E105" s="45"/>
      <c r="F105" s="45"/>
      <c r="G105" s="28"/>
      <c r="H105" s="29" t="n">
        <f aca="false">IF(OR(RIGHT(D105,1)="V",RIGHT(D105,1)="J"),VALUE(LEFT(D105,LEN(D105)-1)),D105)</f>
        <v>1</v>
      </c>
      <c r="I105" s="28" t="str">
        <f aca="false">Q105&amp;COUNTIF($H$2:$H105,H105)</f>
        <v>Edinburgh AC18</v>
      </c>
      <c r="J105" s="28" t="str">
        <f aca="false">VLOOKUP(L105,ClubNames,2,FALSE())&amp;COUNTIF($L$2:$L105,L105)</f>
        <v>Linlithgow AC6</v>
      </c>
      <c r="L105" s="30" t="n">
        <v>27</v>
      </c>
      <c r="M105" s="32" t="s">
        <v>405</v>
      </c>
      <c r="O105" s="9" t="n">
        <v>104</v>
      </c>
      <c r="P105" s="14" t="str">
        <f aca="false">VLOOKUP(I105,J:M,4,FALSE())&amp;IF(RIGHT(D105,1)="V"," (V)",IF(RIGHT(D105,1)="J"," (J)",""))</f>
        <v>Julia Drewer (V)</v>
      </c>
      <c r="Q105" s="14" t="str">
        <f aca="false">VLOOKUP(H105,ClubNames,2,FALSE())</f>
        <v>Edinburgh AC</v>
      </c>
      <c r="R105" s="15" t="n">
        <f aca="false">TIME(A105,B105,C105)</f>
        <v>0.0210300925925926</v>
      </c>
    </row>
    <row r="106" customFormat="false" ht="15.75" hidden="false" customHeight="false" outlineLevel="0" collapsed="false">
      <c r="A106" s="16"/>
      <c r="B106" s="23" t="s">
        <v>401</v>
      </c>
      <c r="C106" s="24" t="n">
        <v>20</v>
      </c>
      <c r="D106" s="25" t="s">
        <v>370</v>
      </c>
      <c r="E106" s="45"/>
      <c r="F106" s="45"/>
      <c r="G106" s="28"/>
      <c r="H106" s="29" t="n">
        <f aca="false">IF(OR(RIGHT(D106,1)="V",RIGHT(D106,1)="J"),VALUE(LEFT(D106,LEN(D106)-1)),D106)</f>
        <v>24</v>
      </c>
      <c r="I106" s="28" t="str">
        <f aca="false">Q106&amp;COUNTIF($H$2:$H106,H106)</f>
        <v>Strathearn Harriers6</v>
      </c>
      <c r="J106" s="28" t="str">
        <f aca="false">VLOOKUP(L106,ClubNames,2,FALSE())&amp;COUNTIF($L$2:$L106,L106)</f>
        <v>Carnegie Harriers1</v>
      </c>
      <c r="L106" s="30" t="n">
        <v>28</v>
      </c>
      <c r="M106" s="32" t="s">
        <v>406</v>
      </c>
      <c r="O106" s="9" t="n">
        <v>105</v>
      </c>
      <c r="P106" s="14" t="str">
        <f aca="false">VLOOKUP(I106,J:M,4,FALSE())&amp;IF(RIGHT(D106,1)="V"," (V)",IF(RIGHT(D106,1)="J"," (J)",""))</f>
        <v>Monica Warren (V)</v>
      </c>
      <c r="Q106" s="14" t="str">
        <f aca="false">VLOOKUP(H106,ClubNames,2,FALSE())</f>
        <v>Strathearn Harriers</v>
      </c>
      <c r="R106" s="15" t="n">
        <f aca="false">TIME(A106,B106,C106)</f>
        <v>0.0210648148148148</v>
      </c>
    </row>
    <row r="107" customFormat="false" ht="15.75" hidden="false" customHeight="false" outlineLevel="0" collapsed="false">
      <c r="A107" s="16"/>
      <c r="B107" s="23" t="s">
        <v>401</v>
      </c>
      <c r="C107" s="24" t="n">
        <v>22</v>
      </c>
      <c r="D107" s="25" t="s">
        <v>376</v>
      </c>
      <c r="E107" s="45"/>
      <c r="F107" s="45"/>
      <c r="G107" s="28"/>
      <c r="H107" s="29" t="n">
        <f aca="false">IF(OR(RIGHT(D107,1)="V",RIGHT(D107,1)="J"),VALUE(LEFT(D107,LEN(D107)-1)),D107)</f>
        <v>3</v>
      </c>
      <c r="I107" s="28" t="str">
        <f aca="false">Q107&amp;COUNTIF($H$2:$H107,H107)</f>
        <v>Lothian Running Club3</v>
      </c>
      <c r="J107" s="28" t="str">
        <f aca="false">VLOOKUP(L107,ClubNames,2,FALSE())&amp;COUNTIF($L$2:$L107,L107)</f>
        <v>Carnegie Harriers2</v>
      </c>
      <c r="L107" s="30" t="n">
        <v>28</v>
      </c>
      <c r="M107" s="32" t="s">
        <v>407</v>
      </c>
      <c r="O107" s="9" t="n">
        <v>106</v>
      </c>
      <c r="P107" s="14" t="str">
        <f aca="false">VLOOKUP(I107,J:M,4,FALSE())&amp;IF(RIGHT(D107,1)="V"," (V)",IF(RIGHT(D107,1)="J"," (J)",""))</f>
        <v>Kirsty Gray (V)</v>
      </c>
      <c r="Q107" s="14" t="str">
        <f aca="false">VLOOKUP(H107,ClubNames,2,FALSE())</f>
        <v>Lothian Running Club</v>
      </c>
      <c r="R107" s="15" t="n">
        <f aca="false">TIME(A107,B107,C107)</f>
        <v>0.021087962962963</v>
      </c>
    </row>
    <row r="108" customFormat="false" ht="15.75" hidden="false" customHeight="false" outlineLevel="0" collapsed="false">
      <c r="A108" s="16"/>
      <c r="B108" s="23" t="s">
        <v>401</v>
      </c>
      <c r="C108" s="24" t="n">
        <v>32</v>
      </c>
      <c r="D108" s="25" t="n">
        <v>7</v>
      </c>
      <c r="E108" s="45"/>
      <c r="F108" s="45"/>
      <c r="G108" s="28"/>
      <c r="H108" s="29" t="n">
        <f aca="false">IF(OR(RIGHT(D108,1)="V",RIGHT(D108,1)="J"),VALUE(LEFT(D108,LEN(D108)-1)),D108)</f>
        <v>7</v>
      </c>
      <c r="I108" s="28" t="str">
        <f aca="false">Q108&amp;COUNTIF($H$2:$H108,H108)</f>
        <v>Pitreavie AAC3</v>
      </c>
      <c r="J108" s="28" t="str">
        <f aca="false">VLOOKUP(L108,ClubNames,2,FALSE())&amp;COUNTIF($L$2:$L108,L108)</f>
        <v>Carnegie Harriers3</v>
      </c>
      <c r="L108" s="30" t="n">
        <v>28</v>
      </c>
      <c r="M108" s="32" t="s">
        <v>408</v>
      </c>
      <c r="O108" s="9" t="n">
        <v>107</v>
      </c>
      <c r="P108" s="14" t="str">
        <f aca="false">VLOOKUP(I108,J:M,4,FALSE())&amp;IF(RIGHT(D108,1)="V"," (V)",IF(RIGHT(D108,1)="J"," (J)",""))</f>
        <v>Diane Stewart </v>
      </c>
      <c r="Q108" s="14" t="str">
        <f aca="false">VLOOKUP(H108,ClubNames,2,FALSE())</f>
        <v>Pitreavie AAC</v>
      </c>
      <c r="R108" s="15" t="n">
        <f aca="false">TIME(A108,B108,C108)</f>
        <v>0.0212037037037037</v>
      </c>
    </row>
    <row r="109" customFormat="false" ht="15.75" hidden="false" customHeight="false" outlineLevel="0" collapsed="false">
      <c r="A109" s="16"/>
      <c r="B109" s="23" t="s">
        <v>401</v>
      </c>
      <c r="C109" s="24" t="n">
        <v>39</v>
      </c>
      <c r="D109" s="25" t="s">
        <v>307</v>
      </c>
      <c r="E109" s="45"/>
      <c r="F109" s="45"/>
      <c r="G109" s="28"/>
      <c r="H109" s="29" t="n">
        <f aca="false">IF(OR(RIGHT(D109,1)="V",RIGHT(D109,1)="J"),VALUE(LEFT(D109,LEN(D109)-1)),D109)</f>
        <v>1</v>
      </c>
      <c r="I109" s="28" t="str">
        <f aca="false">Q109&amp;COUNTIF($H$2:$H109,H109)</f>
        <v>Edinburgh AC19</v>
      </c>
      <c r="J109" s="28" t="str">
        <f aca="false">VLOOKUP(L109,ClubNames,2,FALSE())&amp;COUNTIF($L$2:$L109,L109)</f>
        <v>Carnegie Harriers4</v>
      </c>
      <c r="L109" s="30" t="n">
        <v>28</v>
      </c>
      <c r="M109" s="32" t="s">
        <v>409</v>
      </c>
      <c r="O109" s="9" t="n">
        <v>108</v>
      </c>
      <c r="P109" s="14" t="str">
        <f aca="false">VLOOKUP(I109,J:M,4,FALSE())&amp;IF(RIGHT(D109,1)="V"," (V)",IF(RIGHT(D109,1)="J"," (J)",""))</f>
        <v>Elaine Davies (V)</v>
      </c>
      <c r="Q109" s="14" t="str">
        <f aca="false">VLOOKUP(H109,ClubNames,2,FALSE())</f>
        <v>Edinburgh AC</v>
      </c>
      <c r="R109" s="15" t="n">
        <f aca="false">TIME(A109,B109,C109)</f>
        <v>0.0212847222222222</v>
      </c>
    </row>
    <row r="110" customFormat="false" ht="15.75" hidden="false" customHeight="false" outlineLevel="0" collapsed="false">
      <c r="A110" s="16"/>
      <c r="B110" s="23" t="s">
        <v>401</v>
      </c>
      <c r="C110" s="24" t="n">
        <v>44</v>
      </c>
      <c r="D110" s="25" t="s">
        <v>302</v>
      </c>
      <c r="E110" s="45"/>
      <c r="F110" s="45"/>
      <c r="G110" s="28"/>
      <c r="H110" s="29" t="n">
        <f aca="false">IF(OR(RIGHT(D110,1)="V",RIGHT(D110,1)="J"),VALUE(LEFT(D110,LEN(D110)-1)),D110)</f>
        <v>23</v>
      </c>
      <c r="I110" s="28" t="str">
        <f aca="false">Q110&amp;COUNTIF($H$2:$H110,H110)</f>
        <v>Dundee Road Runners AC8</v>
      </c>
      <c r="J110" s="28" t="str">
        <f aca="false">VLOOKUP(L110,ClubNames,2,FALSE())&amp;COUNTIF($L$2:$L110,L110)</f>
        <v>Carnegie Harriers5</v>
      </c>
      <c r="L110" s="30" t="n">
        <v>28</v>
      </c>
      <c r="M110" s="32" t="s">
        <v>410</v>
      </c>
      <c r="O110" s="9" t="n">
        <v>109</v>
      </c>
      <c r="P110" s="14" t="str">
        <f aca="false">VLOOKUP(I110,J:M,4,FALSE())&amp;IF(RIGHT(D110,1)="V"," (V)",IF(RIGHT(D110,1)="J"," (J)",""))</f>
        <v>Alison Gelly (V)</v>
      </c>
      <c r="Q110" s="14" t="str">
        <f aca="false">VLOOKUP(H110,ClubNames,2,FALSE())</f>
        <v>Dundee Road Runners AC</v>
      </c>
      <c r="R110" s="15" t="n">
        <f aca="false">TIME(A110,B110,C110)</f>
        <v>0.0213425925925926</v>
      </c>
    </row>
    <row r="111" customFormat="false" ht="15.75" hidden="false" customHeight="false" outlineLevel="0" collapsed="false">
      <c r="A111" s="16"/>
      <c r="B111" s="23" t="s">
        <v>401</v>
      </c>
      <c r="C111" s="24" t="n">
        <v>50</v>
      </c>
      <c r="D111" s="25" t="s">
        <v>411</v>
      </c>
      <c r="E111" s="45"/>
      <c r="F111" s="45"/>
      <c r="G111" s="28"/>
      <c r="H111" s="29" t="n">
        <f aca="false">IF(OR(RIGHT(D111,1)="V",RIGHT(D111,1)="J"),VALUE(LEFT(D111,LEN(D111)-1)),D111)</f>
        <v>43</v>
      </c>
      <c r="I111" s="28" t="str">
        <f aca="false">Q111&amp;COUNTIF($H$2:$H111,H111)</f>
        <v>Musselburgh &amp; District AC1</v>
      </c>
      <c r="J111" s="28" t="str">
        <f aca="false">VLOOKUP(L111,ClubNames,2,FALSE())&amp;COUNTIF($L$2:$L111,L111)</f>
        <v>Perth Strathtay Harriers1</v>
      </c>
      <c r="L111" s="30" t="n">
        <v>30</v>
      </c>
      <c r="M111" s="63" t="s">
        <v>412</v>
      </c>
      <c r="O111" s="9" t="n">
        <v>110</v>
      </c>
      <c r="P111" s="14" t="str">
        <f aca="false">VLOOKUP(I111,J:M,4,FALSE())&amp;IF(RIGHT(D111,1)="V"," (V)",IF(RIGHT(D111,1)="J"," (J)",""))</f>
        <v>Kat Brack  (V)</v>
      </c>
      <c r="Q111" s="14" t="str">
        <f aca="false">VLOOKUP(H111,ClubNames,2,FALSE())</f>
        <v>Musselburgh &amp; District AC</v>
      </c>
      <c r="R111" s="15" t="n">
        <f aca="false">TIME(A111,B111,C111)</f>
        <v>0.021412037037037</v>
      </c>
    </row>
    <row r="112" customFormat="false" ht="15.75" hidden="false" customHeight="false" outlineLevel="0" collapsed="false">
      <c r="A112" s="16"/>
      <c r="B112" s="23" t="s">
        <v>401</v>
      </c>
      <c r="C112" s="24" t="n">
        <v>50</v>
      </c>
      <c r="D112" s="25" t="s">
        <v>376</v>
      </c>
      <c r="E112" s="45"/>
      <c r="F112" s="45"/>
      <c r="G112" s="28"/>
      <c r="H112" s="29" t="n">
        <f aca="false">IF(OR(RIGHT(D112,1)="V",RIGHT(D112,1)="J"),VALUE(LEFT(D112,LEN(D112)-1)),D112)</f>
        <v>3</v>
      </c>
      <c r="I112" s="28" t="str">
        <f aca="false">Q112&amp;COUNTIF($H$2:$H112,H112)</f>
        <v>Lothian Running Club4</v>
      </c>
      <c r="J112" s="28" t="str">
        <f aca="false">VLOOKUP(L112,ClubNames,2,FALSE())&amp;COUNTIF($L$2:$L112,L112)</f>
        <v>Perth Strathtay Harriers2</v>
      </c>
      <c r="L112" s="30" t="n">
        <v>30</v>
      </c>
      <c r="M112" s="63" t="s">
        <v>413</v>
      </c>
      <c r="O112" s="9" t="n">
        <v>111</v>
      </c>
      <c r="P112" s="14" t="str">
        <f aca="false">VLOOKUP(I112,J:M,4,FALSE())&amp;IF(RIGHT(D112,1)="V"," (V)",IF(RIGHT(D112,1)="J"," (J)",""))</f>
        <v>Jude Thomson (V)</v>
      </c>
      <c r="Q112" s="14" t="str">
        <f aca="false">VLOOKUP(H112,ClubNames,2,FALSE())</f>
        <v>Lothian Running Club</v>
      </c>
      <c r="R112" s="15" t="n">
        <f aca="false">TIME(A112,B112,C112)</f>
        <v>0.021412037037037</v>
      </c>
    </row>
    <row r="113" customFormat="false" ht="15.75" hidden="false" customHeight="false" outlineLevel="0" collapsed="false">
      <c r="A113" s="16"/>
      <c r="B113" s="23" t="s">
        <v>414</v>
      </c>
      <c r="C113" s="24" t="n">
        <v>0</v>
      </c>
      <c r="D113" s="25" t="s">
        <v>298</v>
      </c>
      <c r="E113" s="45"/>
      <c r="F113" s="45"/>
      <c r="G113" s="28"/>
      <c r="H113" s="29" t="n">
        <f aca="false">IF(OR(RIGHT(D113,1)="V",RIGHT(D113,1)="J"),VALUE(LEFT(D113,LEN(D113)-1)),D113)</f>
        <v>8</v>
      </c>
      <c r="I113" s="28" t="str">
        <f aca="false">Q113&amp;COUNTIF($H$2:$H113,H113)</f>
        <v>Fife AC6</v>
      </c>
      <c r="J113" s="28" t="str">
        <f aca="false">VLOOKUP(L113,ClubNames,2,FALSE())&amp;COUNTIF($L$2:$L113,L113)</f>
        <v>Corstorphine AAC1</v>
      </c>
      <c r="L113" s="30" t="n">
        <v>31</v>
      </c>
      <c r="M113" s="32" t="s">
        <v>415</v>
      </c>
      <c r="O113" s="9" t="n">
        <v>112</v>
      </c>
      <c r="P113" s="14" t="str">
        <f aca="false">VLOOKUP(I113,J:M,4,FALSE())&amp;IF(RIGHT(D113,1)="V"," (V)",IF(RIGHT(D113,1)="J"," (J)",""))</f>
        <v>Innes Bracegirdle (V)</v>
      </c>
      <c r="Q113" s="14" t="str">
        <f aca="false">VLOOKUP(H113,ClubNames,2,FALSE())</f>
        <v>Fife AC</v>
      </c>
      <c r="R113" s="15" t="n">
        <f aca="false">TIME(A113,B113,C113)</f>
        <v>0.0215277777777778</v>
      </c>
    </row>
    <row r="114" customFormat="false" ht="15.75" hidden="false" customHeight="false" outlineLevel="0" collapsed="false">
      <c r="A114" s="16"/>
      <c r="B114" s="23" t="s">
        <v>414</v>
      </c>
      <c r="C114" s="24" t="n">
        <v>12</v>
      </c>
      <c r="D114" s="51" t="s">
        <v>312</v>
      </c>
      <c r="E114" s="52"/>
      <c r="F114" s="52"/>
      <c r="G114" s="28"/>
      <c r="H114" s="29" t="n">
        <f aca="false">IF(OR(RIGHT(D114,1)="V",RIGHT(D114,1)="J"),VALUE(LEFT(D114,LEN(D114)-1)),D114)</f>
        <v>32</v>
      </c>
      <c r="I114" s="28" t="str">
        <f aca="false">Q114&amp;COUNTIF($H$2:$H114,H114)</f>
        <v>Lasswade AAC5</v>
      </c>
      <c r="J114" s="28" t="str">
        <f aca="false">VLOOKUP(L114,ClubNames,2,FALSE())&amp;COUNTIF($L$2:$L114,L114)</f>
        <v>Corstorphine AAC2</v>
      </c>
      <c r="L114" s="30" t="n">
        <v>31</v>
      </c>
      <c r="M114" s="32" t="s">
        <v>416</v>
      </c>
      <c r="O114" s="9" t="n">
        <v>113</v>
      </c>
      <c r="P114" s="14" t="str">
        <f aca="false">VLOOKUP(I114,J:M,4,FALSE())&amp;IF(RIGHT(D114,1)="V"," (V)",IF(RIGHT(D114,1)="J"," (J)",""))</f>
        <v>Kate Kitchin (V)</v>
      </c>
      <c r="Q114" s="14" t="str">
        <f aca="false">VLOOKUP(H114,ClubNames,2,FALSE())</f>
        <v>Lasswade AAC</v>
      </c>
      <c r="R114" s="15" t="n">
        <f aca="false">TIME(A114,B114,C114)</f>
        <v>0.0216666666666667</v>
      </c>
    </row>
    <row r="115" customFormat="false" ht="15.75" hidden="false" customHeight="false" outlineLevel="0" collapsed="false">
      <c r="A115" s="16"/>
      <c r="B115" s="23" t="s">
        <v>414</v>
      </c>
      <c r="C115" s="24" t="n">
        <v>14</v>
      </c>
      <c r="D115" s="51" t="s">
        <v>363</v>
      </c>
      <c r="E115" s="52"/>
      <c r="F115" s="52"/>
      <c r="G115" s="28"/>
      <c r="H115" s="29" t="n">
        <f aca="false">IF(OR(RIGHT(D115,1)="V",RIGHT(D115,1)="J"),VALUE(LEFT(D115,LEN(D115)-1)),D115)</f>
        <v>28</v>
      </c>
      <c r="I115" s="28" t="str">
        <f aca="false">Q115&amp;COUNTIF($H$2:$H115,H115)</f>
        <v>Carnegie Harriers4</v>
      </c>
      <c r="J115" s="28" t="str">
        <f aca="false">VLOOKUP(L115,ClubNames,2,FALSE())&amp;COUNTIF($L$2:$L115,L115)</f>
        <v>Corstorphine AAC3</v>
      </c>
      <c r="L115" s="30" t="n">
        <v>31</v>
      </c>
      <c r="M115" s="32" t="s">
        <v>417</v>
      </c>
      <c r="O115" s="9" t="n">
        <v>114</v>
      </c>
      <c r="P115" s="14" t="str">
        <f aca="false">VLOOKUP(I115,J:M,4,FALSE())&amp;IF(RIGHT(D115,1)="V"," (V)",IF(RIGHT(D115,1)="J"," (J)",""))</f>
        <v>Karen Forsyth (V)</v>
      </c>
      <c r="Q115" s="14" t="str">
        <f aca="false">VLOOKUP(H115,ClubNames,2,FALSE())</f>
        <v>Carnegie Harriers</v>
      </c>
      <c r="R115" s="15" t="n">
        <f aca="false">TIME(A115,B115,C115)</f>
        <v>0.0216898148148148</v>
      </c>
    </row>
    <row r="116" customFormat="false" ht="15.75" hidden="false" customHeight="false" outlineLevel="0" collapsed="false">
      <c r="A116" s="16"/>
      <c r="B116" s="23" t="s">
        <v>414</v>
      </c>
      <c r="C116" s="24" t="n">
        <v>14</v>
      </c>
      <c r="D116" s="51" t="s">
        <v>322</v>
      </c>
      <c r="E116" s="52"/>
      <c r="F116" s="52"/>
      <c r="G116" s="28"/>
      <c r="H116" s="29" t="n">
        <f aca="false">IF(OR(RIGHT(D116,1)="V",RIGHT(D116,1)="J"),VALUE(LEFT(D116,LEN(D116)-1)),D116)</f>
        <v>27</v>
      </c>
      <c r="I116" s="28" t="str">
        <f aca="false">Q116&amp;COUNTIF($H$2:$H116,H116)</f>
        <v>Linlithgow AC6</v>
      </c>
      <c r="J116" s="28" t="str">
        <f aca="false">VLOOKUP(L116,ClubNames,2,FALSE())&amp;COUNTIF($L$2:$L116,L116)</f>
        <v>Corstorphine AAC4</v>
      </c>
      <c r="L116" s="30" t="n">
        <v>31</v>
      </c>
      <c r="M116" s="32" t="s">
        <v>418</v>
      </c>
      <c r="O116" s="9" t="n">
        <v>115</v>
      </c>
      <c r="P116" s="14" t="str">
        <f aca="false">VLOOKUP(I116,J:M,4,FALSE())&amp;IF(RIGHT(D116,1)="V"," (V)",IF(RIGHT(D116,1)="J"," (J)",""))</f>
        <v>Claire Mackenzie (V)</v>
      </c>
      <c r="Q116" s="14" t="str">
        <f aca="false">VLOOKUP(H116,ClubNames,2,FALSE())</f>
        <v>Linlithgow AC</v>
      </c>
      <c r="R116" s="15" t="n">
        <f aca="false">TIME(A116,B116,C116)</f>
        <v>0.0216898148148148</v>
      </c>
    </row>
    <row r="117" customFormat="false" ht="15.75" hidden="false" customHeight="false" outlineLevel="0" collapsed="false">
      <c r="A117" s="16"/>
      <c r="B117" s="23" t="s">
        <v>414</v>
      </c>
      <c r="C117" s="24" t="n">
        <v>17</v>
      </c>
      <c r="D117" s="51" t="s">
        <v>419</v>
      </c>
      <c r="E117" s="52"/>
      <c r="F117" s="52"/>
      <c r="G117" s="28"/>
      <c r="H117" s="29" t="n">
        <f aca="false">IF(OR(RIGHT(D117,1)="V",RIGHT(D117,1)="J"),VALUE(LEFT(D117,LEN(D117)-1)),D117)</f>
        <v>30</v>
      </c>
      <c r="I117" s="28" t="str">
        <f aca="false">Q117&amp;COUNTIF($H$2:$H117,H117)</f>
        <v>Perth Strathtay Harriers2</v>
      </c>
      <c r="J117" s="28" t="str">
        <f aca="false">VLOOKUP(L117,ClubNames,2,FALSE())&amp;COUNTIF($L$2:$L117,L117)</f>
        <v>Corstorphine AAC5</v>
      </c>
      <c r="L117" s="30" t="n">
        <v>31</v>
      </c>
      <c r="M117" s="32" t="s">
        <v>420</v>
      </c>
      <c r="O117" s="9" t="n">
        <v>116</v>
      </c>
      <c r="P117" s="14" t="str">
        <f aca="false">VLOOKUP(I117,J:M,4,FALSE())&amp;IF(RIGHT(D117,1)="V"," (V)",IF(RIGHT(D117,1)="J"," (J)",""))</f>
        <v>Heather Cassie (V)</v>
      </c>
      <c r="Q117" s="14" t="str">
        <f aca="false">VLOOKUP(H117,ClubNames,2,FALSE())</f>
        <v>Perth Strathtay Harriers</v>
      </c>
      <c r="R117" s="15" t="n">
        <f aca="false">TIME(A117,B117,C117)</f>
        <v>0.021724537037037</v>
      </c>
    </row>
    <row r="118" customFormat="false" ht="15.75" hidden="false" customHeight="false" outlineLevel="0" collapsed="false">
      <c r="A118" s="16"/>
      <c r="B118" s="23" t="s">
        <v>414</v>
      </c>
      <c r="C118" s="24" t="n">
        <v>17</v>
      </c>
      <c r="D118" s="51" t="s">
        <v>398</v>
      </c>
      <c r="E118" s="52"/>
      <c r="F118" s="52"/>
      <c r="G118" s="28"/>
      <c r="H118" s="29" t="n">
        <f aca="false">IF(OR(RIGHT(D118,1)="V",RIGHT(D118,1)="J"),VALUE(LEFT(D118,LEN(D118)-1)),D118)</f>
        <v>11</v>
      </c>
      <c r="I118" s="28" t="str">
        <f aca="false">Q118&amp;COUNTIF($H$2:$H118,H118)</f>
        <v>Falkirk Victoria Harriers7</v>
      </c>
      <c r="J118" s="28" t="str">
        <f aca="false">VLOOKUP(L118,ClubNames,2,FALSE())&amp;COUNTIF($L$2:$L118,L118)</f>
        <v>Corstorphine AAC6</v>
      </c>
      <c r="L118" s="30" t="n">
        <v>31</v>
      </c>
      <c r="M118" s="32" t="s">
        <v>421</v>
      </c>
      <c r="O118" s="9" t="n">
        <v>117</v>
      </c>
      <c r="P118" s="14" t="str">
        <f aca="false">VLOOKUP(I118,J:M,4,FALSE())&amp;IF(RIGHT(D118,1)="V"," (V)",IF(RIGHT(D118,1)="J"," (J)",""))</f>
        <v>Janet Murray (V)</v>
      </c>
      <c r="Q118" s="14" t="str">
        <f aca="false">VLOOKUP(H118,ClubNames,2,FALSE())</f>
        <v>Falkirk Victoria Harriers</v>
      </c>
      <c r="R118" s="15" t="n">
        <f aca="false">TIME(A118,B118,C118)</f>
        <v>0.021724537037037</v>
      </c>
    </row>
    <row r="119" customFormat="false" ht="15.75" hidden="false" customHeight="false" outlineLevel="0" collapsed="false">
      <c r="A119" s="16"/>
      <c r="B119" s="23" t="s">
        <v>414</v>
      </c>
      <c r="C119" s="24" t="n">
        <v>17</v>
      </c>
      <c r="D119" s="51" t="s">
        <v>352</v>
      </c>
      <c r="E119" s="52"/>
      <c r="F119" s="52"/>
      <c r="G119" s="28"/>
      <c r="H119" s="29" t="n">
        <f aca="false">IF(OR(RIGHT(D119,1)="V",RIGHT(D119,1)="J"),VALUE(LEFT(D119,LEN(D119)-1)),D119)</f>
        <v>2</v>
      </c>
      <c r="I119" s="28" t="str">
        <f aca="false">Q119&amp;COUNTIF($H$2:$H119,H119)</f>
        <v>Perth Road Runners7</v>
      </c>
      <c r="J119" s="28" t="str">
        <f aca="false">VLOOKUP(L119,ClubNames,2,FALSE())&amp;COUNTIF($L$2:$L119,L119)</f>
        <v>Corstorphine AAC7</v>
      </c>
      <c r="L119" s="30" t="n">
        <v>31</v>
      </c>
      <c r="M119" s="32" t="s">
        <v>422</v>
      </c>
      <c r="O119" s="9" t="n">
        <v>118</v>
      </c>
      <c r="P119" s="14" t="str">
        <f aca="false">VLOOKUP(I119,J:M,4,FALSE())&amp;IF(RIGHT(D119,1)="V"," (V)",IF(RIGHT(D119,1)="J"," (J)",""))</f>
        <v>Agnieszka Mroczkowska (V)</v>
      </c>
      <c r="Q119" s="14" t="str">
        <f aca="false">VLOOKUP(H119,ClubNames,2,FALSE())</f>
        <v>Perth Road Runners</v>
      </c>
      <c r="R119" s="15" t="n">
        <f aca="false">TIME(A119,B119,C119)</f>
        <v>0.021724537037037</v>
      </c>
    </row>
    <row r="120" customFormat="false" ht="15.75" hidden="false" customHeight="false" outlineLevel="0" collapsed="false">
      <c r="A120" s="16"/>
      <c r="B120" s="23" t="s">
        <v>414</v>
      </c>
      <c r="C120" s="24" t="n">
        <v>17</v>
      </c>
      <c r="D120" s="51" t="s">
        <v>300</v>
      </c>
      <c r="E120" s="52"/>
      <c r="F120" s="52"/>
      <c r="G120" s="28"/>
      <c r="H120" s="29" t="n">
        <f aca="false">IF(OR(RIGHT(D120,1)="V",RIGHT(D120,1)="J"),VALUE(LEFT(D120,LEN(D120)-1)),D120)</f>
        <v>45</v>
      </c>
      <c r="I120" s="28" t="str">
        <f aca="false">Q120&amp;COUNTIF($H$2:$H120,H120)</f>
        <v>PH Racing Club2</v>
      </c>
      <c r="J120" s="28" t="str">
        <f aca="false">VLOOKUP(L120,ClubNames,2,FALSE())&amp;COUNTIF($L$2:$L120,L120)</f>
        <v>Lasswade AAC1</v>
      </c>
      <c r="L120" s="30" t="n">
        <v>32</v>
      </c>
      <c r="M120" s="32" t="s">
        <v>423</v>
      </c>
      <c r="O120" s="9" t="n">
        <v>119</v>
      </c>
      <c r="P120" s="14" t="str">
        <f aca="false">VLOOKUP(I120,J:M,4,FALSE())&amp;IF(RIGHT(D120,1)="V"," (V)",IF(RIGHT(D120,1)="J"," (J)",""))</f>
        <v>Clare Graham (V)</v>
      </c>
      <c r="Q120" s="14" t="str">
        <f aca="false">VLOOKUP(H120,ClubNames,2,FALSE())</f>
        <v>PH Racing Club</v>
      </c>
      <c r="R120" s="15" t="n">
        <f aca="false">TIME(A120,B120,C120)</f>
        <v>0.021724537037037</v>
      </c>
    </row>
    <row r="121" customFormat="false" ht="15.75" hidden="false" customHeight="false" outlineLevel="0" collapsed="false">
      <c r="A121" s="16"/>
      <c r="B121" s="23" t="s">
        <v>424</v>
      </c>
      <c r="C121" s="24" t="n">
        <v>5</v>
      </c>
      <c r="D121" s="51" t="s">
        <v>307</v>
      </c>
      <c r="E121" s="52"/>
      <c r="F121" s="52"/>
      <c r="G121" s="28"/>
      <c r="H121" s="29" t="n">
        <f aca="false">IF(OR(RIGHT(D121,1)="V",RIGHT(D121,1)="J"),VALUE(LEFT(D121,LEN(D121)-1)),D121)</f>
        <v>1</v>
      </c>
      <c r="I121" s="28" t="str">
        <f aca="false">Q121&amp;COUNTIF($H$2:$H121,H121)</f>
        <v>Edinburgh AC20</v>
      </c>
      <c r="J121" s="28" t="str">
        <f aca="false">VLOOKUP(L121,ClubNames,2,FALSE())&amp;COUNTIF($L$2:$L121,L121)</f>
        <v>Lasswade AAC2</v>
      </c>
      <c r="L121" s="30" t="n">
        <v>32</v>
      </c>
      <c r="M121" s="32" t="s">
        <v>425</v>
      </c>
      <c r="O121" s="9" t="n">
        <v>120</v>
      </c>
      <c r="P121" s="14" t="str">
        <f aca="false">VLOOKUP(I121,J:M,4,FALSE())&amp;IF(RIGHT(D121,1)="V"," (V)",IF(RIGHT(D121,1)="J"," (J)",""))</f>
        <v>Shona Adam (V)</v>
      </c>
      <c r="Q121" s="14" t="str">
        <f aca="false">VLOOKUP(H121,ClubNames,2,FALSE())</f>
        <v>Edinburgh AC</v>
      </c>
      <c r="R121" s="15" t="n">
        <f aca="false">TIME(A121,B121,C121)</f>
        <v>0.0222800925925926</v>
      </c>
    </row>
    <row r="122" customFormat="false" ht="15.75" hidden="false" customHeight="false" outlineLevel="0" collapsed="false">
      <c r="A122" s="16"/>
      <c r="B122" s="23" t="s">
        <v>424</v>
      </c>
      <c r="C122" s="24" t="n">
        <v>31</v>
      </c>
      <c r="D122" s="51" t="s">
        <v>312</v>
      </c>
      <c r="E122" s="52"/>
      <c r="F122" s="52"/>
      <c r="G122" s="28"/>
      <c r="H122" s="29" t="n">
        <f aca="false">IF(OR(RIGHT(D122,1)="V",RIGHT(D122,1)="J"),VALUE(LEFT(D122,LEN(D122)-1)),D122)</f>
        <v>32</v>
      </c>
      <c r="I122" s="28" t="str">
        <f aca="false">Q122&amp;COUNTIF($H$2:$H122,H122)</f>
        <v>Lasswade AAC6</v>
      </c>
      <c r="J122" s="28" t="str">
        <f aca="false">VLOOKUP(L122,ClubNames,2,FALSE())&amp;COUNTIF($L$2:$L122,L122)</f>
        <v>Lasswade AAC3</v>
      </c>
      <c r="L122" s="30" t="n">
        <v>32</v>
      </c>
      <c r="M122" s="32" t="s">
        <v>426</v>
      </c>
      <c r="O122" s="9" t="n">
        <v>121</v>
      </c>
      <c r="P122" s="14" t="str">
        <f aca="false">VLOOKUP(I122,J:M,4,FALSE())&amp;IF(RIGHT(D122,1)="V"," (V)",IF(RIGHT(D122,1)="J"," (J)",""))</f>
        <v>Alison Binns  (V)</v>
      </c>
      <c r="Q122" s="14" t="str">
        <f aca="false">VLOOKUP(H122,ClubNames,2,FALSE())</f>
        <v>Lasswade AAC</v>
      </c>
      <c r="R122" s="15" t="n">
        <f aca="false">TIME(A122,B122,C122)</f>
        <v>0.0225810185185185</v>
      </c>
    </row>
    <row r="123" customFormat="false" ht="15.75" hidden="false" customHeight="false" outlineLevel="0" collapsed="false">
      <c r="A123" s="16"/>
      <c r="B123" s="23" t="s">
        <v>424</v>
      </c>
      <c r="C123" s="24" t="n">
        <v>40</v>
      </c>
      <c r="D123" s="51" t="n">
        <v>3</v>
      </c>
      <c r="E123" s="52"/>
      <c r="F123" s="52"/>
      <c r="G123" s="28"/>
      <c r="H123" s="29" t="n">
        <f aca="false">IF(OR(RIGHT(D123,1)="V",RIGHT(D123,1)="J"),VALUE(LEFT(D123,LEN(D123)-1)),D123)</f>
        <v>3</v>
      </c>
      <c r="I123" s="28" t="str">
        <f aca="false">Q123&amp;COUNTIF($H$2:$H123,H123)</f>
        <v>Lothian Running Club5</v>
      </c>
      <c r="J123" s="28" t="str">
        <f aca="false">VLOOKUP(L123,ClubNames,2,FALSE())&amp;COUNTIF($L$2:$L123,L123)</f>
        <v>Lasswade AAC4</v>
      </c>
      <c r="L123" s="30" t="n">
        <v>32</v>
      </c>
      <c r="M123" s="32" t="s">
        <v>427</v>
      </c>
      <c r="O123" s="9" t="n">
        <v>122</v>
      </c>
      <c r="P123" s="14" t="str">
        <f aca="false">VLOOKUP(I123,J:M,4,FALSE())&amp;IF(RIGHT(D123,1)="V"," (V)",IF(RIGHT(D123,1)="J"," (J)",""))</f>
        <v>Caitlin Robertson</v>
      </c>
      <c r="Q123" s="14" t="str">
        <f aca="false">VLOOKUP(H123,ClubNames,2,FALSE())</f>
        <v>Lothian Running Club</v>
      </c>
      <c r="R123" s="15" t="n">
        <f aca="false">TIME(A123,B123,C123)</f>
        <v>0.0226851851851852</v>
      </c>
    </row>
    <row r="124" customFormat="false" ht="15.75" hidden="false" customHeight="false" outlineLevel="0" collapsed="false">
      <c r="A124" s="16"/>
      <c r="B124" s="23" t="s">
        <v>424</v>
      </c>
      <c r="C124" s="24" t="n">
        <v>53</v>
      </c>
      <c r="D124" s="51" t="s">
        <v>428</v>
      </c>
      <c r="E124" s="52"/>
      <c r="F124" s="52"/>
      <c r="G124" s="28"/>
      <c r="H124" s="29" t="n">
        <f aca="false">IF(OR(RIGHT(D124,1)="V",RIGHT(D124,1)="J"),VALUE(LEFT(D124,LEN(D124)-1)),D124)</f>
        <v>26</v>
      </c>
      <c r="I124" s="28" t="str">
        <f aca="false">Q124&amp;COUNTIF($H$2:$H124,H124)</f>
        <v>Wee County Harriers2</v>
      </c>
      <c r="J124" s="28" t="str">
        <f aca="false">VLOOKUP(L124,ClubNames,2,FALSE())&amp;COUNTIF($L$2:$L124,L124)</f>
        <v>Lasswade AAC5</v>
      </c>
      <c r="L124" s="30" t="n">
        <v>32</v>
      </c>
      <c r="M124" s="32" t="s">
        <v>429</v>
      </c>
      <c r="O124" s="9" t="n">
        <v>123</v>
      </c>
      <c r="P124" s="14" t="str">
        <f aca="false">VLOOKUP(I124,J:M,4,FALSE())&amp;IF(RIGHT(D124,1)="V"," (V)",IF(RIGHT(D124,1)="J"," (J)",""))</f>
        <v>Kerri Hutchison  (V)</v>
      </c>
      <c r="Q124" s="14" t="str">
        <f aca="false">VLOOKUP(H124,ClubNames,2,FALSE())</f>
        <v>Wee County Harriers</v>
      </c>
      <c r="R124" s="15" t="n">
        <f aca="false">TIME(A124,B124,C124)</f>
        <v>0.0228356481481481</v>
      </c>
    </row>
    <row r="125" customFormat="false" ht="15.75" hidden="false" customHeight="false" outlineLevel="0" collapsed="false">
      <c r="A125" s="16"/>
      <c r="B125" s="23" t="s">
        <v>424</v>
      </c>
      <c r="C125" s="24" t="n">
        <v>55</v>
      </c>
      <c r="D125" s="51" t="s">
        <v>428</v>
      </c>
      <c r="E125" s="52"/>
      <c r="F125" s="52"/>
      <c r="G125" s="28"/>
      <c r="H125" s="29" t="n">
        <f aca="false">IF(OR(RIGHT(D125,1)="V",RIGHT(D125,1)="J"),VALUE(LEFT(D125,LEN(D125)-1)),D125)</f>
        <v>26</v>
      </c>
      <c r="I125" s="28" t="str">
        <f aca="false">Q125&amp;COUNTIF($H$2:$H125,H125)</f>
        <v>Wee County Harriers3</v>
      </c>
      <c r="J125" s="28" t="str">
        <f aca="false">VLOOKUP(L125,ClubNames,2,FALSE())&amp;COUNTIF($L$2:$L125,L125)</f>
        <v>Lasswade AAC6</v>
      </c>
      <c r="L125" s="30" t="n">
        <v>32</v>
      </c>
      <c r="M125" s="32" t="s">
        <v>430</v>
      </c>
      <c r="O125" s="9" t="n">
        <v>124</v>
      </c>
      <c r="P125" s="14" t="str">
        <f aca="false">VLOOKUP(I125,J:M,4,FALSE())&amp;IF(RIGHT(D125,1)="V"," (V)",IF(RIGHT(D125,1)="J"," (J)",""))</f>
        <v>Jen Ure (V)</v>
      </c>
      <c r="Q125" s="14" t="str">
        <f aca="false">VLOOKUP(H125,ClubNames,2,FALSE())</f>
        <v>Wee County Harriers</v>
      </c>
      <c r="R125" s="15" t="n">
        <f aca="false">TIME(A125,B125,C125)</f>
        <v>0.0228587962962963</v>
      </c>
    </row>
    <row r="126" customFormat="false" ht="15.75" hidden="false" customHeight="false" outlineLevel="0" collapsed="false">
      <c r="A126" s="16"/>
      <c r="B126" s="23" t="s">
        <v>431</v>
      </c>
      <c r="C126" s="24" t="n">
        <v>2</v>
      </c>
      <c r="D126" s="51" t="s">
        <v>376</v>
      </c>
      <c r="E126" s="52"/>
      <c r="F126" s="52"/>
      <c r="G126" s="28"/>
      <c r="H126" s="29" t="n">
        <f aca="false">IF(OR(RIGHT(D126,1)="V",RIGHT(D126,1)="J"),VALUE(LEFT(D126,LEN(D126)-1)),D126)</f>
        <v>3</v>
      </c>
      <c r="I126" s="28" t="str">
        <f aca="false">Q126&amp;COUNTIF($H$2:$H126,H126)</f>
        <v>Lothian Running Club6</v>
      </c>
      <c r="J126" s="28" t="str">
        <f aca="false">VLOOKUP(L126,ClubNames,2,FALSE())&amp;COUNTIF($L$2:$L126,L126)</f>
        <v>Portobello Running Club1</v>
      </c>
      <c r="L126" s="30" t="n">
        <v>34</v>
      </c>
      <c r="M126" s="32" t="s">
        <v>432</v>
      </c>
      <c r="O126" s="9" t="n">
        <v>125</v>
      </c>
      <c r="P126" s="14" t="str">
        <f aca="false">VLOOKUP(I126,J:M,4,FALSE())&amp;IF(RIGHT(D126,1)="V"," (V)",IF(RIGHT(D126,1)="J"," (J)",""))</f>
        <v>Lindsay Anne (V)</v>
      </c>
      <c r="Q126" s="14" t="str">
        <f aca="false">VLOOKUP(H126,ClubNames,2,FALSE())</f>
        <v>Lothian Running Club</v>
      </c>
      <c r="R126" s="15" t="n">
        <f aca="false">TIME(A126,B126,C126)</f>
        <v>0.0229398148148148</v>
      </c>
    </row>
    <row r="127" customFormat="false" ht="15.75" hidden="false" customHeight="false" outlineLevel="0" collapsed="false">
      <c r="A127" s="16"/>
      <c r="B127" s="23" t="s">
        <v>433</v>
      </c>
      <c r="C127" s="24" t="n">
        <v>5</v>
      </c>
      <c r="D127" s="51" t="s">
        <v>376</v>
      </c>
      <c r="E127" s="52"/>
      <c r="F127" s="52"/>
      <c r="G127" s="28"/>
      <c r="H127" s="29" t="n">
        <f aca="false">IF(OR(RIGHT(D127,1)="V",RIGHT(D127,1)="J"),VALUE(LEFT(D127,LEN(D127)-1)),D127)</f>
        <v>3</v>
      </c>
      <c r="I127" s="28" t="str">
        <f aca="false">Q127&amp;COUNTIF($H$2:$H127,H127)</f>
        <v>Lothian Running Club7</v>
      </c>
      <c r="J127" s="28" t="str">
        <f aca="false">VLOOKUP(L127,ClubNames,2,FALSE())&amp;COUNTIF($L$2:$L127,L127)</f>
        <v>West Edinburgh RC1</v>
      </c>
      <c r="L127" s="30" t="n">
        <v>38</v>
      </c>
      <c r="M127" s="32" t="s">
        <v>434</v>
      </c>
      <c r="O127" s="9" t="n">
        <v>126</v>
      </c>
      <c r="P127" s="14" t="str">
        <f aca="false">VLOOKUP(I127,J:M,4,FALSE())&amp;IF(RIGHT(D127,1)="V"," (V)",IF(RIGHT(D127,1)="J"," (J)",""))</f>
        <v>Dawn Watson (V)</v>
      </c>
      <c r="Q127" s="14" t="str">
        <f aca="false">VLOOKUP(H127,ClubNames,2,FALSE())</f>
        <v>Lothian Running Club</v>
      </c>
      <c r="R127" s="15" t="n">
        <f aca="false">TIME(A127,B127,C127)</f>
        <v>0.0236689814814815</v>
      </c>
    </row>
    <row r="128" customFormat="false" ht="15.75" hidden="false" customHeight="false" outlineLevel="0" collapsed="false">
      <c r="A128" s="16"/>
      <c r="B128" s="23" t="s">
        <v>433</v>
      </c>
      <c r="C128" s="24" t="n">
        <v>21</v>
      </c>
      <c r="D128" s="53" t="n">
        <v>3</v>
      </c>
      <c r="E128" s="54"/>
      <c r="F128" s="54"/>
      <c r="G128" s="28"/>
      <c r="H128" s="29" t="n">
        <f aca="false">IF(OR(RIGHT(D128,1)="V",RIGHT(D128,1)="J"),VALUE(LEFT(D128,LEN(D128)-1)),D128)</f>
        <v>3</v>
      </c>
      <c r="I128" s="28" t="str">
        <f aca="false">Q128&amp;COUNTIF($H$2:$H128,H128)</f>
        <v>Lothian Running Club8</v>
      </c>
      <c r="J128" s="28" t="str">
        <f aca="false">VLOOKUP(L128,ClubNames,2,FALSE())&amp;COUNTIF($L$2:$L128,L128)</f>
        <v>Team East Lothian1</v>
      </c>
      <c r="L128" s="30" t="n">
        <v>40</v>
      </c>
      <c r="M128" s="32" t="s">
        <v>435</v>
      </c>
      <c r="O128" s="9" t="n">
        <v>127</v>
      </c>
      <c r="P128" s="14" t="str">
        <f aca="false">VLOOKUP(I128,J:M,4,FALSE())&amp;IF(RIGHT(D128,1)="V"," (V)",IF(RIGHT(D128,1)="J"," (J)",""))</f>
        <v>Kirsten Paul</v>
      </c>
      <c r="Q128" s="14" t="str">
        <f aca="false">VLOOKUP(H128,ClubNames,2,FALSE())</f>
        <v>Lothian Running Club</v>
      </c>
      <c r="R128" s="15" t="n">
        <f aca="false">TIME(A128,B128,C128)</f>
        <v>0.0238541666666667</v>
      </c>
    </row>
    <row r="129" customFormat="false" ht="15.75" hidden="false" customHeight="false" outlineLevel="0" collapsed="false">
      <c r="A129" s="16"/>
      <c r="B129" s="23" t="s">
        <v>433</v>
      </c>
      <c r="C129" s="24" t="n">
        <v>32</v>
      </c>
      <c r="D129" s="53" t="s">
        <v>436</v>
      </c>
      <c r="E129" s="54"/>
      <c r="F129" s="54"/>
      <c r="G129" s="28"/>
      <c r="H129" s="29" t="n">
        <f aca="false">IF(OR(RIGHT(D129,1)="V",RIGHT(D129,1)="J"),VALUE(LEFT(D129,LEN(D129)-1)),D129)</f>
        <v>7</v>
      </c>
      <c r="I129" s="28" t="str">
        <f aca="false">Q129&amp;COUNTIF($H$2:$H129,H129)</f>
        <v>Pitreavie AAC4</v>
      </c>
      <c r="J129" s="28" t="str">
        <f aca="false">VLOOKUP(L129,ClubNames,2,FALSE())&amp;COUNTIF($L$2:$L129,L129)</f>
        <v>Musselburgh &amp; District AC1</v>
      </c>
      <c r="L129" s="30" t="n">
        <v>43</v>
      </c>
      <c r="M129" s="32" t="s">
        <v>437</v>
      </c>
      <c r="O129" s="9" t="n">
        <v>128</v>
      </c>
      <c r="P129" s="14" t="str">
        <f aca="false">VLOOKUP(I129,J:M,4,FALSE())&amp;IF(RIGHT(D129,1)="V"," (V)",IF(RIGHT(D129,1)="J"," (J)",""))</f>
        <v>Melanie Sinclair  (V)</v>
      </c>
      <c r="Q129" s="14" t="str">
        <f aca="false">VLOOKUP(H129,ClubNames,2,FALSE())</f>
        <v>Pitreavie AAC</v>
      </c>
      <c r="R129" s="15" t="n">
        <f aca="false">TIME(A129,B129,C129)</f>
        <v>0.0239814814814815</v>
      </c>
    </row>
    <row r="130" customFormat="false" ht="15.75" hidden="false" customHeight="false" outlineLevel="0" collapsed="false">
      <c r="A130" s="16"/>
      <c r="B130" s="23" t="s">
        <v>438</v>
      </c>
      <c r="C130" s="24" t="n">
        <v>13</v>
      </c>
      <c r="D130" s="55" t="s">
        <v>376</v>
      </c>
      <c r="E130" s="56"/>
      <c r="F130" s="56"/>
      <c r="G130" s="28"/>
      <c r="H130" s="29" t="n">
        <f aca="false">IF(OR(RIGHT(D130,1)="V",RIGHT(D130,1)="J"),VALUE(LEFT(D130,LEN(D130)-1)),D130)</f>
        <v>3</v>
      </c>
      <c r="I130" s="28" t="str">
        <f aca="false">Q130&amp;COUNTIF($H$2:$H130,H130)</f>
        <v>Lothian Running Club9</v>
      </c>
      <c r="J130" s="28" t="str">
        <f aca="false">VLOOKUP(L130,ClubNames,2,FALSE())&amp;COUNTIF($L$2:$L130,L130)</f>
        <v>PH Racing Club1</v>
      </c>
      <c r="L130" s="30" t="n">
        <v>45</v>
      </c>
      <c r="M130" s="32" t="s">
        <v>439</v>
      </c>
      <c r="O130" s="9" t="n">
        <v>129</v>
      </c>
      <c r="P130" s="14" t="str">
        <f aca="false">VLOOKUP(I130,J:M,4,FALSE())&amp;IF(RIGHT(D130,1)="V"," (V)",IF(RIGHT(D130,1)="J"," (J)",""))</f>
        <v>Caroline Fraser (V)</v>
      </c>
      <c r="Q130" s="14" t="str">
        <f aca="false">VLOOKUP(H130,ClubNames,2,FALSE())</f>
        <v>Lothian Running Club</v>
      </c>
      <c r="R130" s="15" t="n">
        <f aca="false">TIME(A130,B130,C130)</f>
        <v>0.0244560185185185</v>
      </c>
    </row>
    <row r="131" customFormat="false" ht="15.75" hidden="false" customHeight="false" outlineLevel="0" collapsed="false">
      <c r="A131" s="16"/>
      <c r="B131" s="23" t="s">
        <v>438</v>
      </c>
      <c r="C131" s="24" t="n">
        <v>33</v>
      </c>
      <c r="D131" s="55" t="n">
        <v>28</v>
      </c>
      <c r="E131" s="56"/>
      <c r="F131" s="56"/>
      <c r="G131" s="28"/>
      <c r="H131" s="29" t="n">
        <f aca="false">IF(OR(RIGHT(D131,1)="V",RIGHT(D131,1)="J"),VALUE(LEFT(D131,LEN(D131)-1)),D131)</f>
        <v>28</v>
      </c>
      <c r="I131" s="28" t="str">
        <f aca="false">Q131&amp;COUNTIF($H$2:$H131,H131)</f>
        <v>Carnegie Harriers5</v>
      </c>
      <c r="J131" s="28" t="str">
        <f aca="false">VLOOKUP(L131,ClubNames,2,FALSE())&amp;COUNTIF($L$2:$L131,L131)</f>
        <v>PH Racing Club2</v>
      </c>
      <c r="L131" s="30" t="n">
        <v>45</v>
      </c>
      <c r="M131" s="32" t="s">
        <v>440</v>
      </c>
      <c r="O131" s="9" t="n">
        <v>130</v>
      </c>
      <c r="P131" s="14" t="str">
        <f aca="false">VLOOKUP(I131,J:M,4,FALSE())&amp;IF(RIGHT(D131,1)="V"," (V)",IF(RIGHT(D131,1)="J"," (J)",""))</f>
        <v>Shelby Lynch</v>
      </c>
      <c r="Q131" s="14" t="str">
        <f aca="false">VLOOKUP(H131,ClubNames,2,FALSE())</f>
        <v>Carnegie Harriers</v>
      </c>
      <c r="R131" s="15" t="n">
        <f aca="false">TIME(A131,B131,C131)</f>
        <v>0.0246875</v>
      </c>
    </row>
    <row r="132" customFormat="false" ht="15.75" hidden="false" customHeight="false" outlineLevel="0" collapsed="false">
      <c r="A132" s="16"/>
      <c r="B132" s="23" t="s">
        <v>438</v>
      </c>
      <c r="C132" s="24" t="n">
        <v>53</v>
      </c>
      <c r="D132" s="55" t="s">
        <v>376</v>
      </c>
      <c r="E132" s="56"/>
      <c r="F132" s="56"/>
      <c r="G132" s="28"/>
      <c r="H132" s="29" t="n">
        <f aca="false">IF(OR(RIGHT(D132,1)="V",RIGHT(D132,1)="J"),VALUE(LEFT(D132,LEN(D132)-1)),D132)</f>
        <v>3</v>
      </c>
      <c r="I132" s="28" t="str">
        <f aca="false">Q132&amp;COUNTIF($H$2:$H132,H132)</f>
        <v>Lothian Running Club10</v>
      </c>
      <c r="J132" s="28" t="str">
        <f aca="false">VLOOKUP(L132,ClubNames,2,FALSE())&amp;COUNTIF($L$2:$L132,L132)</f>
        <v>Kinross Road Runners1</v>
      </c>
      <c r="L132" s="30" t="n">
        <v>47</v>
      </c>
      <c r="M132" s="39" t="s">
        <v>441</v>
      </c>
      <c r="O132" s="9" t="n">
        <v>131</v>
      </c>
      <c r="P132" s="14" t="str">
        <f aca="false">VLOOKUP(I132,J:M,4,FALSE())&amp;IF(RIGHT(D132,1)="V"," (V)",IF(RIGHT(D132,1)="J"," (J)",""))</f>
        <v>Liz  Bondi (V)</v>
      </c>
      <c r="Q132" s="14" t="str">
        <f aca="false">VLOOKUP(H132,ClubNames,2,FALSE())</f>
        <v>Lothian Running Club</v>
      </c>
      <c r="R132" s="15" t="n">
        <f aca="false">TIME(A132,B132,C132)</f>
        <v>0.0249189814814815</v>
      </c>
    </row>
    <row r="133" customFormat="false" ht="15.75" hidden="false" customHeight="false" outlineLevel="0" collapsed="false">
      <c r="A133" s="16"/>
      <c r="B133" s="23" t="s">
        <v>442</v>
      </c>
      <c r="C133" s="24" t="n">
        <v>20</v>
      </c>
      <c r="D133" s="55" t="s">
        <v>436</v>
      </c>
      <c r="E133" s="56"/>
      <c r="F133" s="56"/>
      <c r="G133" s="28"/>
      <c r="H133" s="29" t="n">
        <f aca="false">IF(OR(RIGHT(D133,1)="V",RIGHT(D133,1)="J"),VALUE(LEFT(D133,LEN(D133)-1)),D133)</f>
        <v>7</v>
      </c>
      <c r="I133" s="28" t="str">
        <f aca="false">Q133&amp;COUNTIF($H$2:$H133,H133)</f>
        <v>Pitreavie AAC5</v>
      </c>
      <c r="J133" s="28" t="str">
        <f aca="false">VLOOKUP(L133,ClubNames,2,FALSE())&amp;COUNTIF($L$2:$L133,L133)</f>
        <v>Kinross Road Runners2</v>
      </c>
      <c r="L133" s="30" t="n">
        <v>47</v>
      </c>
      <c r="M133" s="39" t="s">
        <v>443</v>
      </c>
      <c r="O133" s="9" t="n">
        <v>132</v>
      </c>
      <c r="P133" s="14" t="str">
        <f aca="false">VLOOKUP(I133,J:M,4,FALSE())&amp;IF(RIGHT(D133,1)="V"," (V)",IF(RIGHT(D133,1)="J"," (J)",""))</f>
        <v>Morna Flemming  (V)</v>
      </c>
      <c r="Q133" s="14" t="str">
        <f aca="false">VLOOKUP(H133,ClubNames,2,FALSE())</f>
        <v>Pitreavie AAC</v>
      </c>
      <c r="R133" s="15" t="n">
        <f aca="false">TIME(A133,B133,C133)</f>
        <v>0.0252314814814815</v>
      </c>
    </row>
    <row r="134" customFormat="false" ht="15.75" hidden="false" customHeight="false" outlineLevel="0" collapsed="false">
      <c r="A134" s="16"/>
      <c r="B134" s="23" t="s">
        <v>444</v>
      </c>
      <c r="C134" s="24" t="n">
        <v>15</v>
      </c>
      <c r="D134" s="55" t="s">
        <v>376</v>
      </c>
      <c r="E134" s="56"/>
      <c r="F134" s="56"/>
      <c r="G134" s="28"/>
      <c r="H134" s="29" t="n">
        <f aca="false">IF(OR(RIGHT(D134,1)="V",RIGHT(D134,1)="J"),VALUE(LEFT(D134,LEN(D134)-1)),D134)</f>
        <v>3</v>
      </c>
      <c r="I134" s="28" t="str">
        <f aca="false">Q134&amp;COUNTIF($H$2:$H134,H134)</f>
        <v>Lothian Running Club11</v>
      </c>
      <c r="J134" s="28" t="str">
        <f aca="false">VLOOKUP(L134,ClubNames,2,FALSE())&amp;COUNTIF($L$2:$L134,L134)</f>
        <v>Stirling University AC1</v>
      </c>
      <c r="L134" s="30" t="n">
        <v>50</v>
      </c>
      <c r="M134" s="34" t="s">
        <v>445</v>
      </c>
      <c r="O134" s="9" t="n">
        <v>133</v>
      </c>
      <c r="P134" s="14" t="str">
        <f aca="false">VLOOKUP(I134,J:M,4,FALSE())&amp;IF(RIGHT(D134,1)="V"," (V)",IF(RIGHT(D134,1)="J"," (J)",""))</f>
        <v>Emma Purdie (V)</v>
      </c>
      <c r="Q134" s="14" t="str">
        <f aca="false">VLOOKUP(H134,ClubNames,2,FALSE())</f>
        <v>Lothian Running Club</v>
      </c>
      <c r="R134" s="15" t="n">
        <f aca="false">TIME(A134,B134,C134)</f>
        <v>0.0265625</v>
      </c>
    </row>
    <row r="135" customFormat="false" ht="15.75" hidden="false" customHeight="false" outlineLevel="0" collapsed="false">
      <c r="A135" s="16"/>
      <c r="B135" s="23" t="s">
        <v>444</v>
      </c>
      <c r="C135" s="24" t="n">
        <v>40</v>
      </c>
      <c r="D135" s="55" t="s">
        <v>329</v>
      </c>
      <c r="E135" s="56"/>
      <c r="F135" s="56"/>
      <c r="G135" s="28"/>
      <c r="H135" s="29" t="n">
        <f aca="false">IF(OR(RIGHT(D135,1)="V",RIGHT(D135,1)="J"),VALUE(LEFT(D135,LEN(D135)-1)),D135)</f>
        <v>47</v>
      </c>
      <c r="I135" s="28" t="str">
        <f aca="false">Q135&amp;COUNTIF($H$2:$H135,H135)</f>
        <v>Kinross Road Runners2</v>
      </c>
      <c r="J135" s="28" t="str">
        <f aca="false">VLOOKUP(L135,ClubNames,2,FALSE())&amp;COUNTIF($L$2:$L135,L135)</f>
        <v>Stirling University AC2</v>
      </c>
      <c r="L135" s="30" t="n">
        <v>50</v>
      </c>
      <c r="M135" s="34" t="s">
        <v>446</v>
      </c>
      <c r="O135" s="9" t="n">
        <v>134</v>
      </c>
      <c r="P135" s="14" t="str">
        <f aca="false">VLOOKUP(I135,J:M,4,FALSE())&amp;IF(RIGHT(D135,1)="V"," (V)",IF(RIGHT(D135,1)="J"," (J)",""))</f>
        <v>Pauline McAdam (V)</v>
      </c>
      <c r="Q135" s="14" t="str">
        <f aca="false">VLOOKUP(H135,ClubNames,2,FALSE())</f>
        <v>Kinross Road Runners</v>
      </c>
      <c r="R135" s="15" t="n">
        <f aca="false">TIME(A135,B135,C135)</f>
        <v>0.0268518518518519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7" colorId="64" zoomScale="100" zoomScaleNormal="100" zoomScalePageLayoutView="100" workbookViewId="0">
      <selection pane="topLeft" activeCell="M30" activeCellId="0" sqref="M30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33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70" t="s">
        <v>58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70</v>
      </c>
      <c r="C2" s="24" t="n">
        <v>10</v>
      </c>
      <c r="D2" s="25" t="n">
        <v>44</v>
      </c>
      <c r="E2" s="26" t="n">
        <v>1</v>
      </c>
      <c r="F2" s="27" t="str">
        <f aca="false">Clubs!B3</f>
        <v>Edinburgh AC</v>
      </c>
      <c r="G2" s="28" t="n">
        <f aca="false">COUNTIF($H:$H,E2)</f>
        <v>9</v>
      </c>
      <c r="H2" s="29" t="n">
        <f aca="false">IF(OR(RIGHT(D2,1)="V",RIGHT(D2,1)="J"),VALUE(LEFT(D2,LEN(D2)-1)),D2)</f>
        <v>44</v>
      </c>
      <c r="I2" s="28" t="str">
        <f aca="false">Q2&amp;COUNTIF($H$2:$H2,H2)</f>
        <v>Montrose and District AC1</v>
      </c>
      <c r="J2" s="28" t="str">
        <f aca="false">VLOOKUP(L2,ClubNames,2,FALSE())&amp;COUNTIF($L$2:$L2,L2)</f>
        <v>Edinburgh AC1</v>
      </c>
      <c r="L2" s="30" t="n">
        <v>1</v>
      </c>
      <c r="M2" s="71" t="s">
        <v>447</v>
      </c>
      <c r="O2" s="9" t="n">
        <v>1</v>
      </c>
      <c r="P2" s="14" t="str">
        <f aca="false">VLOOKUP(I2,J:M,4,FALSE())&amp;IF(RIGHT(D2,1)="V"," (V)",IF(RIGHT(D2,1)="J"," (J)",""))</f>
        <v>Hamish Burnett</v>
      </c>
      <c r="Q2" s="14" t="str">
        <f aca="false">VLOOKUP(H2,ClubNames,2,FALSE())</f>
        <v>Montrose and District AC</v>
      </c>
      <c r="R2" s="15" t="n">
        <f aca="false">TIME(A2,B2,C2)</f>
        <v>0.00428240740740741</v>
      </c>
    </row>
    <row r="3" customFormat="false" ht="15.75" hidden="false" customHeight="false" outlineLevel="0" collapsed="false">
      <c r="A3" s="16"/>
      <c r="B3" s="23" t="s">
        <v>70</v>
      </c>
      <c r="C3" s="24" t="n">
        <v>12</v>
      </c>
      <c r="D3" s="25" t="n">
        <v>4</v>
      </c>
      <c r="E3" s="26" t="n">
        <v>2</v>
      </c>
      <c r="F3" s="2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4</v>
      </c>
      <c r="I3" s="28" t="str">
        <f aca="false">Q3&amp;COUNTIF($H$2:$H3,H3)</f>
        <v>Teviotdale Harriers1</v>
      </c>
      <c r="J3" s="28" t="str">
        <f aca="false">VLOOKUP(L3,ClubNames,2,FALSE())&amp;COUNTIF($L$2:$L3,L3)</f>
        <v>Edinburgh AC2</v>
      </c>
      <c r="L3" s="30" t="n">
        <v>1</v>
      </c>
      <c r="M3" s="72" t="s">
        <v>448</v>
      </c>
      <c r="O3" s="9" t="n">
        <f aca="false">1+O2</f>
        <v>2</v>
      </c>
      <c r="P3" s="14" t="str">
        <f aca="false">VLOOKUP(I3,J:M,4,FALSE())&amp;IF(RIGHT(D3,1)="V"," (V)",IF(RIGHT(D3,1)="J"," (J)",""))</f>
        <v>Connor Davidson</v>
      </c>
      <c r="Q3" s="14" t="str">
        <f aca="false">VLOOKUP(H3,ClubNames,2,FALSE())</f>
        <v>Teviotdale Harriers</v>
      </c>
      <c r="R3" s="15" t="n">
        <f aca="false">TIME(A3,B3,C3)</f>
        <v>0.00430555555555556</v>
      </c>
    </row>
    <row r="4" customFormat="false" ht="15.75" hidden="false" customHeight="false" outlineLevel="0" collapsed="false">
      <c r="A4" s="16"/>
      <c r="B4" s="23" t="s">
        <v>70</v>
      </c>
      <c r="C4" s="24" t="n">
        <v>18</v>
      </c>
      <c r="D4" s="25" t="n">
        <v>1</v>
      </c>
      <c r="E4" s="26" t="n">
        <v>3</v>
      </c>
      <c r="F4" s="27" t="str">
        <f aca="false">Clubs!B5</f>
        <v>Lothian Running Club</v>
      </c>
      <c r="G4" s="28" t="n">
        <f aca="false">COUNTIF($H:$H,E4)</f>
        <v>1</v>
      </c>
      <c r="H4" s="29" t="n">
        <f aca="false">IF(OR(RIGHT(D4,1)="V",RIGHT(D4,1)="J"),VALUE(LEFT(D4,LEN(D4)-1)),D4)</f>
        <v>1</v>
      </c>
      <c r="I4" s="28" t="str">
        <f aca="false">Q4&amp;COUNTIF($H$2:$H4,H4)</f>
        <v>Edinburgh AC1</v>
      </c>
      <c r="J4" s="28" t="str">
        <f aca="false">VLOOKUP(L4,ClubNames,2,FALSE())&amp;COUNTIF($L$2:$L4,L4)</f>
        <v>Edinburgh AC3</v>
      </c>
      <c r="L4" s="30" t="n">
        <v>1</v>
      </c>
      <c r="M4" s="71" t="s">
        <v>449</v>
      </c>
      <c r="O4" s="9" t="n">
        <f aca="false">1+O3</f>
        <v>3</v>
      </c>
      <c r="P4" s="14" t="str">
        <f aca="false">VLOOKUP(I4,J:M,4,FALSE())&amp;IF(RIGHT(D4,1)="V"," (V)",IF(RIGHT(D4,1)="J"," (J)",""))</f>
        <v>Joshuua Brinkman</v>
      </c>
      <c r="Q4" s="14" t="str">
        <f aca="false">VLOOKUP(H4,ClubNames,2,FALSE())</f>
        <v>Edinburgh AC</v>
      </c>
      <c r="R4" s="15" t="n">
        <f aca="false">TIME(A4,B4,C4)</f>
        <v>0.004375</v>
      </c>
    </row>
    <row r="5" customFormat="false" ht="15.75" hidden="false" customHeight="false" outlineLevel="0" collapsed="false">
      <c r="A5" s="16"/>
      <c r="B5" s="23" t="s">
        <v>70</v>
      </c>
      <c r="C5" s="24" t="n">
        <v>20</v>
      </c>
      <c r="D5" s="25" t="n">
        <v>18</v>
      </c>
      <c r="E5" s="26" t="n">
        <v>4</v>
      </c>
      <c r="F5" s="27" t="str">
        <f aca="false">Clubs!B6</f>
        <v>Teviotdale Harriers</v>
      </c>
      <c r="G5" s="28" t="n">
        <f aca="false">COUNTIF($H:$H,E5)</f>
        <v>1</v>
      </c>
      <c r="H5" s="29" t="n">
        <f aca="false">IF(OR(RIGHT(D5,1)="V",RIGHT(D5,1)="J"),VALUE(LEFT(D5,LEN(D5)-1)),D5)</f>
        <v>18</v>
      </c>
      <c r="I5" s="28" t="str">
        <f aca="false">Q5&amp;COUNTIF($H$2:$H5,H5)</f>
        <v>Central AC1</v>
      </c>
      <c r="J5" s="28" t="str">
        <f aca="false">VLOOKUP(L5,ClubNames,2,FALSE())&amp;COUNTIF($L$2:$L5,L5)</f>
        <v>Edinburgh AC4</v>
      </c>
      <c r="L5" s="30" t="n">
        <v>1</v>
      </c>
      <c r="M5" s="73" t="s">
        <v>450</v>
      </c>
      <c r="O5" s="9" t="n">
        <f aca="false">1+O4</f>
        <v>4</v>
      </c>
      <c r="P5" s="14" t="str">
        <f aca="false">VLOOKUP(I5,J:M,4,FALSE())&amp;IF(RIGHT(D5,1)="V"," (V)",IF(RIGHT(D5,1)="J"," (J)",""))</f>
        <v>Harris Robertson</v>
      </c>
      <c r="Q5" s="14" t="str">
        <f aca="false">VLOOKUP(H5,ClubNames,2,FALSE())</f>
        <v>Central AC</v>
      </c>
      <c r="R5" s="15" t="n">
        <f aca="false">TIME(A5,B5,C5)</f>
        <v>0.00439814814814815</v>
      </c>
    </row>
    <row r="6" customFormat="false" ht="15.75" hidden="false" customHeight="false" outlineLevel="0" collapsed="false">
      <c r="A6" s="16"/>
      <c r="B6" s="23" t="s">
        <v>70</v>
      </c>
      <c r="C6" s="24" t="n">
        <v>22</v>
      </c>
      <c r="D6" s="25" t="n">
        <v>24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24</v>
      </c>
      <c r="I6" s="28" t="str">
        <f aca="false">Q6&amp;COUNTIF($H$2:$H6,H6)</f>
        <v>Strathearn Harriers1</v>
      </c>
      <c r="J6" s="28" t="str">
        <f aca="false">VLOOKUP(L6,ClubNames,2,FALSE())&amp;COUNTIF($L$2:$L6,L6)</f>
        <v>Edinburgh AC5</v>
      </c>
      <c r="L6" s="30" t="n">
        <v>1</v>
      </c>
      <c r="M6" s="73" t="s">
        <v>451</v>
      </c>
      <c r="O6" s="9" t="n">
        <f aca="false">1+O5</f>
        <v>5</v>
      </c>
      <c r="P6" s="14" t="str">
        <f aca="false">VLOOKUP(I6,J:M,4,FALSE())&amp;IF(RIGHT(D6,1)="V"," (V)",IF(RIGHT(D6,1)="J"," (J)",""))</f>
        <v>Quinn McInally</v>
      </c>
      <c r="Q6" s="14" t="str">
        <f aca="false">VLOOKUP(H6,ClubNames,2,FALSE())</f>
        <v>Strathearn Harriers</v>
      </c>
      <c r="R6" s="15" t="n">
        <f aca="false">TIME(A6,B6,C6)</f>
        <v>0.0044212962962963</v>
      </c>
    </row>
    <row r="7" customFormat="false" ht="15.75" hidden="false" customHeight="false" outlineLevel="0" collapsed="false">
      <c r="A7" s="16"/>
      <c r="B7" s="23" t="s">
        <v>70</v>
      </c>
      <c r="C7" s="24" t="n">
        <v>24</v>
      </c>
      <c r="D7" s="25" t="n">
        <v>20</v>
      </c>
      <c r="E7" s="26" t="n">
        <v>6</v>
      </c>
      <c r="F7" s="27" t="str">
        <f aca="false">Clubs!B8</f>
        <v>Aberdeen AAC</v>
      </c>
      <c r="G7" s="28" t="n">
        <f aca="false">COUNTIF($H:$H,E7)</f>
        <v>0</v>
      </c>
      <c r="H7" s="29" t="n">
        <f aca="false">IF(OR(RIGHT(D7,1)="V",RIGHT(D7,1)="J"),VALUE(LEFT(D7,LEN(D7)-1)),D7)</f>
        <v>20</v>
      </c>
      <c r="I7" s="28" t="str">
        <f aca="false">Q7&amp;COUNTIF($H$2:$H7,H7)</f>
        <v>Harmeny AAC1</v>
      </c>
      <c r="J7" s="28" t="str">
        <f aca="false">VLOOKUP(L7,ClubNames,2,FALSE())&amp;COUNTIF($L$2:$L7,L7)</f>
        <v>Edinburgh AC6</v>
      </c>
      <c r="L7" s="30" t="n">
        <v>1</v>
      </c>
      <c r="M7" s="71" t="s">
        <v>452</v>
      </c>
      <c r="O7" s="9" t="n">
        <f aca="false">1+O6</f>
        <v>6</v>
      </c>
      <c r="P7" s="14" t="str">
        <f aca="false">VLOOKUP(I7,J:M,4,FALSE())&amp;IF(RIGHT(D7,1)="V"," (V)",IF(RIGHT(D7,1)="J"," (J)",""))</f>
        <v>Max Jellema</v>
      </c>
      <c r="Q7" s="14" t="str">
        <f aca="false">VLOOKUP(H7,ClubNames,2,FALSE())</f>
        <v>Harmeny AAC</v>
      </c>
      <c r="R7" s="15" t="n">
        <f aca="false">TIME(A7,B7,C7)</f>
        <v>0.00444444444444444</v>
      </c>
    </row>
    <row r="8" customFormat="false" ht="15.75" hidden="false" customHeight="false" outlineLevel="0" collapsed="false">
      <c r="A8" s="16"/>
      <c r="B8" s="23" t="s">
        <v>70</v>
      </c>
      <c r="C8" s="24" t="n">
        <v>32</v>
      </c>
      <c r="D8" s="25" t="n">
        <v>19</v>
      </c>
      <c r="E8" s="26" t="n">
        <v>7</v>
      </c>
      <c r="F8" s="27" t="str">
        <f aca="false">Clubs!B9</f>
        <v>Pitreavie AAC</v>
      </c>
      <c r="G8" s="28" t="n">
        <f aca="false">COUNTIF($H:$H,E8)</f>
        <v>4</v>
      </c>
      <c r="H8" s="29" t="n">
        <f aca="false">IF(OR(RIGHT(D8,1)="V",RIGHT(D8,1)="J"),VALUE(LEFT(D8,LEN(D8)-1)),D8)</f>
        <v>19</v>
      </c>
      <c r="I8" s="28" t="str">
        <f aca="false">Q8&amp;COUNTIF($H$2:$H8,H8)</f>
        <v>Metro Aberdeen Running Club1</v>
      </c>
      <c r="J8" s="28" t="str">
        <f aca="false">VLOOKUP(L8,ClubNames,2,FALSE())&amp;COUNTIF($L$2:$L8,L8)</f>
        <v>Edinburgh AC7</v>
      </c>
      <c r="L8" s="30" t="n">
        <v>1</v>
      </c>
      <c r="M8" s="71" t="s">
        <v>453</v>
      </c>
      <c r="O8" s="9" t="n">
        <f aca="false">1+O7</f>
        <v>7</v>
      </c>
      <c r="P8" s="14" t="str">
        <f aca="false">VLOOKUP(I8,J:M,4,FALSE())&amp;IF(RIGHT(D8,1)="V"," (V)",IF(RIGHT(D8,1)="J"," (J)",""))</f>
        <v>Thomas Knowlton</v>
      </c>
      <c r="Q8" s="14" t="str">
        <f aca="false">VLOOKUP(H8,ClubNames,2,FALSE())</f>
        <v>Metro Aberdeen Running Club</v>
      </c>
      <c r="R8" s="15" t="n">
        <f aca="false">TIME(A8,B8,C8)</f>
        <v>0.00453703703703704</v>
      </c>
    </row>
    <row r="9" customFormat="false" ht="15.75" hidden="false" customHeight="false" outlineLevel="0" collapsed="false">
      <c r="A9" s="16"/>
      <c r="B9" s="23" t="s">
        <v>70</v>
      </c>
      <c r="C9" s="24" t="n">
        <v>33</v>
      </c>
      <c r="D9" s="25" t="n">
        <v>1</v>
      </c>
      <c r="E9" s="26" t="n">
        <v>8</v>
      </c>
      <c r="F9" s="27" t="str">
        <f aca="false">Clubs!B10</f>
        <v>Fife AC</v>
      </c>
      <c r="G9" s="28" t="n">
        <f aca="false">COUNTIF($H:$H,E9)</f>
        <v>0</v>
      </c>
      <c r="H9" s="29" t="n">
        <f aca="false">IF(OR(RIGHT(D9,1)="V",RIGHT(D9,1)="J"),VALUE(LEFT(D9,LEN(D9)-1)),D9)</f>
        <v>1</v>
      </c>
      <c r="I9" s="28" t="str">
        <f aca="false">Q9&amp;COUNTIF($H$2:$H9,H9)</f>
        <v>Edinburgh AC2</v>
      </c>
      <c r="J9" s="28" t="str">
        <f aca="false">VLOOKUP(L9,ClubNames,2,FALSE())&amp;COUNTIF($L$2:$L9,L9)</f>
        <v>Edinburgh AC8</v>
      </c>
      <c r="L9" s="30" t="n">
        <v>1</v>
      </c>
      <c r="M9" s="71" t="s">
        <v>454</v>
      </c>
      <c r="O9" s="9" t="n">
        <f aca="false">1+O8</f>
        <v>8</v>
      </c>
      <c r="P9" s="14" t="str">
        <f aca="false">VLOOKUP(I9,J:M,4,FALSE())&amp;IF(RIGHT(D9,1)="V"," (V)",IF(RIGHT(D9,1)="J"," (J)",""))</f>
        <v>James Mossop</v>
      </c>
      <c r="Q9" s="14" t="str">
        <f aca="false">VLOOKUP(H9,ClubNames,2,FALSE())</f>
        <v>Edinburgh AC</v>
      </c>
      <c r="R9" s="15" t="n">
        <f aca="false">TIME(A9,B9,C9)</f>
        <v>0.00454861111111111</v>
      </c>
    </row>
    <row r="10" customFormat="false" ht="15.75" hidden="false" customHeight="false" outlineLevel="0" collapsed="false">
      <c r="A10" s="16"/>
      <c r="B10" s="23" t="s">
        <v>70</v>
      </c>
      <c r="C10" s="24" t="n">
        <v>35</v>
      </c>
      <c r="D10" s="25" t="n">
        <v>20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20</v>
      </c>
      <c r="I10" s="28" t="str">
        <f aca="false">Q10&amp;COUNTIF($H$2:$H10,H10)</f>
        <v>Harmeny AAC2</v>
      </c>
      <c r="J10" s="28" t="str">
        <f aca="false">VLOOKUP(L10,ClubNames,2,FALSE())&amp;COUNTIF($L$2:$L10,L10)</f>
        <v>Edinburgh AC9</v>
      </c>
      <c r="L10" s="30" t="n">
        <v>1</v>
      </c>
      <c r="M10" s="74" t="s">
        <v>455</v>
      </c>
      <c r="O10" s="9" t="n">
        <f aca="false">1+O9</f>
        <v>9</v>
      </c>
      <c r="P10" s="14" t="str">
        <f aca="false">VLOOKUP(I10,J:M,4,FALSE())&amp;IF(RIGHT(D10,1)="V"," (V)",IF(RIGHT(D10,1)="J"," (J)",""))</f>
        <v>Jack Downie</v>
      </c>
      <c r="Q10" s="14" t="str">
        <f aca="false">VLOOKUP(H10,ClubNames,2,FALSE())</f>
        <v>Harmeny AAC</v>
      </c>
      <c r="R10" s="15" t="n">
        <f aca="false">TIME(A10,B10,C10)</f>
        <v>0.00457175925925926</v>
      </c>
    </row>
    <row r="11" customFormat="false" ht="15.75" hidden="false" customHeight="false" outlineLevel="0" collapsed="false">
      <c r="A11" s="16"/>
      <c r="B11" s="23" t="s">
        <v>70</v>
      </c>
      <c r="C11" s="24" t="n">
        <v>44</v>
      </c>
      <c r="D11" s="25" t="n">
        <v>44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44</v>
      </c>
      <c r="I11" s="28" t="str">
        <f aca="false">Q11&amp;COUNTIF($H$2:$H11,H11)</f>
        <v>Montrose and District AC2</v>
      </c>
      <c r="J11" s="28" t="str">
        <f aca="false">VLOOKUP(L11,ClubNames,2,FALSE())&amp;COUNTIF($L$2:$L11,L11)</f>
        <v>Lothian Running Club1</v>
      </c>
      <c r="L11" s="30" t="n">
        <v>3</v>
      </c>
      <c r="M11" s="74" t="s">
        <v>456</v>
      </c>
      <c r="O11" s="9" t="n">
        <f aca="false">1+O10</f>
        <v>10</v>
      </c>
      <c r="P11" s="14" t="str">
        <f aca="false">VLOOKUP(I11,J:M,4,FALSE())&amp;IF(RIGHT(D11,1)="V"," (V)",IF(RIGHT(D11,1)="J"," (J)",""))</f>
        <v>Cameron Maiden</v>
      </c>
      <c r="Q11" s="14" t="str">
        <f aca="false">VLOOKUP(H11,ClubNames,2,FALSE())</f>
        <v>Montrose and District AC</v>
      </c>
      <c r="R11" s="15" t="n">
        <f aca="false">TIME(A11,B11,C11)</f>
        <v>0.00467592592592593</v>
      </c>
    </row>
    <row r="12" customFormat="false" ht="15.75" hidden="false" customHeight="false" outlineLevel="0" collapsed="false">
      <c r="A12" s="16"/>
      <c r="B12" s="23" t="s">
        <v>70</v>
      </c>
      <c r="C12" s="24" t="n">
        <v>44</v>
      </c>
      <c r="D12" s="25" t="n">
        <v>24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3</v>
      </c>
      <c r="H12" s="29" t="n">
        <f aca="false">IF(OR(RIGHT(D12,1)="V",RIGHT(D12,1)="J"),VALUE(LEFT(D12,LEN(D12)-1)),D12)</f>
        <v>24</v>
      </c>
      <c r="I12" s="28" t="str">
        <f aca="false">Q12&amp;COUNTIF($H$2:$H12,H12)</f>
        <v>Strathearn Harriers2</v>
      </c>
      <c r="J12" s="28" t="str">
        <f aca="false">VLOOKUP(L12,ClubNames,2,FALSE())&amp;COUNTIF($L$2:$L12,L12)</f>
        <v>Teviotdale Harriers1</v>
      </c>
      <c r="L12" s="30" t="n">
        <v>4</v>
      </c>
      <c r="M12" s="59" t="s">
        <v>457</v>
      </c>
      <c r="O12" s="9" t="n">
        <f aca="false">1+O11</f>
        <v>11</v>
      </c>
      <c r="P12" s="14" t="str">
        <f aca="false">VLOOKUP(I12,J:M,4,FALSE())&amp;IF(RIGHT(D12,1)="V"," (V)",IF(RIGHT(D12,1)="J"," (J)",""))</f>
        <v>Finlay McInally</v>
      </c>
      <c r="Q12" s="14" t="str">
        <f aca="false">VLOOKUP(H12,ClubNames,2,FALSE())</f>
        <v>Strathearn Harriers</v>
      </c>
      <c r="R12" s="15" t="n">
        <f aca="false">TIME(A12,B12,C12)</f>
        <v>0.00467592592592593</v>
      </c>
    </row>
    <row r="13" customFormat="false" ht="15.75" hidden="false" customHeight="false" outlineLevel="0" collapsed="false">
      <c r="A13" s="16"/>
      <c r="B13" s="23" t="s">
        <v>70</v>
      </c>
      <c r="C13" s="24" t="n">
        <v>44</v>
      </c>
      <c r="D13" s="25" t="n">
        <v>32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32</v>
      </c>
      <c r="I13" s="28" t="str">
        <f aca="false">Q13&amp;COUNTIF($H$2:$H13,H13)</f>
        <v>Lasswade AAC1</v>
      </c>
      <c r="J13" s="28" t="str">
        <f aca="false">VLOOKUP(L13,ClubNames,2,FALSE())&amp;COUNTIF($L$2:$L13,L13)</f>
        <v>Pitreavie AAC1</v>
      </c>
      <c r="L13" s="30" t="n">
        <v>7</v>
      </c>
      <c r="M13" s="31" t="s">
        <v>458</v>
      </c>
      <c r="O13" s="9" t="n">
        <f aca="false">1+O12</f>
        <v>12</v>
      </c>
      <c r="P13" s="14" t="str">
        <f aca="false">VLOOKUP(I13,J:M,4,FALSE())&amp;IF(RIGHT(D13,1)="V"," (V)",IF(RIGHT(D13,1)="J"," (J)",""))</f>
        <v>Nathan Glass</v>
      </c>
      <c r="Q13" s="14" t="str">
        <f aca="false">VLOOKUP(H13,ClubNames,2,FALSE())</f>
        <v>Lasswade AAC</v>
      </c>
      <c r="R13" s="15" t="n">
        <f aca="false">TIME(A13,B13,C13)</f>
        <v>0.00467592592592593</v>
      </c>
    </row>
    <row r="14" customFormat="false" ht="15.75" hidden="false" customHeight="false" outlineLevel="0" collapsed="false">
      <c r="A14" s="16"/>
      <c r="B14" s="23" t="s">
        <v>70</v>
      </c>
      <c r="C14" s="24" t="n">
        <v>47</v>
      </c>
      <c r="D14" s="25" t="n">
        <v>11</v>
      </c>
      <c r="E14" s="26" t="n">
        <v>13</v>
      </c>
      <c r="F14" s="2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11</v>
      </c>
      <c r="I14" s="28" t="str">
        <f aca="false">Q14&amp;COUNTIF($H$2:$H14,H14)</f>
        <v>Falkirk Victoria Harriers1</v>
      </c>
      <c r="J14" s="28" t="str">
        <f aca="false">VLOOKUP(L14,ClubNames,2,FALSE())&amp;COUNTIF($L$2:$L14,L14)</f>
        <v>Pitreavie AAC2</v>
      </c>
      <c r="L14" s="30" t="n">
        <v>7</v>
      </c>
      <c r="M14" s="31" t="s">
        <v>459</v>
      </c>
      <c r="O14" s="9" t="n">
        <f aca="false">1+O13</f>
        <v>13</v>
      </c>
      <c r="P14" s="14" t="str">
        <f aca="false">VLOOKUP(I14,J:M,4,FALSE())&amp;IF(RIGHT(D14,1)="V"," (V)",IF(RIGHT(D14,1)="J"," (J)",""))</f>
        <v>Conal Rooney</v>
      </c>
      <c r="Q14" s="14" t="str">
        <f aca="false">VLOOKUP(H14,ClubNames,2,FALSE())</f>
        <v>Falkirk Victoria Harriers</v>
      </c>
      <c r="R14" s="15" t="n">
        <f aca="false">TIME(A14,B14,C14)</f>
        <v>0.00471064814814815</v>
      </c>
    </row>
    <row r="15" customFormat="false" ht="15.75" hidden="false" customHeight="false" outlineLevel="0" collapsed="false">
      <c r="A15" s="16"/>
      <c r="B15" s="23" t="s">
        <v>70</v>
      </c>
      <c r="C15" s="24" t="n">
        <v>49</v>
      </c>
      <c r="D15" s="25" t="n">
        <v>16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16</v>
      </c>
      <c r="I15" s="28" t="str">
        <f aca="false">Q15&amp;COUNTIF($H$2:$H15,H15)</f>
        <v>Dundee Hawkhill Harriers1</v>
      </c>
      <c r="J15" s="28" t="str">
        <f aca="false">VLOOKUP(L15,ClubNames,2,FALSE())&amp;COUNTIF($L$2:$L15,L15)</f>
        <v>Pitreavie AAC3</v>
      </c>
      <c r="L15" s="30" t="n">
        <v>7</v>
      </c>
      <c r="M15" s="31" t="s">
        <v>460</v>
      </c>
      <c r="O15" s="9" t="n">
        <f aca="false">1+O14</f>
        <v>14</v>
      </c>
      <c r="P15" s="14" t="str">
        <f aca="false">VLOOKUP(I15,J:M,4,FALSE())&amp;IF(RIGHT(D15,1)="V"," (V)",IF(RIGHT(D15,1)="J"," (J)",""))</f>
        <v>Edwin Christe</v>
      </c>
      <c r="Q15" s="14" t="str">
        <f aca="false">VLOOKUP(H15,ClubNames,2,FALSE())</f>
        <v>Dundee Hawkhill Harriers</v>
      </c>
      <c r="R15" s="15" t="n">
        <f aca="false">TIME(A15,B15,C15)</f>
        <v>0.0047337962962963</v>
      </c>
    </row>
    <row r="16" customFormat="false" ht="15.75" hidden="false" customHeight="false" outlineLevel="0" collapsed="false">
      <c r="A16" s="16"/>
      <c r="B16" s="23" t="s">
        <v>70</v>
      </c>
      <c r="C16" s="24" t="n">
        <v>49</v>
      </c>
      <c r="D16" s="25" t="n">
        <v>31</v>
      </c>
      <c r="E16" s="26" t="n">
        <v>15</v>
      </c>
      <c r="F16" s="27" t="str">
        <f aca="false">Clubs!B17</f>
        <v>Livingston AC</v>
      </c>
      <c r="G16" s="28" t="n">
        <f aca="false">COUNTIF($H:$H,E16)</f>
        <v>2</v>
      </c>
      <c r="H16" s="29" t="n">
        <f aca="false">IF(OR(RIGHT(D16,1)="V",RIGHT(D16,1)="J"),VALUE(LEFT(D16,LEN(D16)-1)),D16)</f>
        <v>31</v>
      </c>
      <c r="I16" s="28" t="str">
        <f aca="false">Q16&amp;COUNTIF($H$2:$H16,H16)</f>
        <v>Corstorphine AAC1</v>
      </c>
      <c r="J16" s="28" t="str">
        <f aca="false">VLOOKUP(L16,ClubNames,2,FALSE())&amp;COUNTIF($L$2:$L16,L16)</f>
        <v>Pitreavie AAC4</v>
      </c>
      <c r="L16" s="30" t="n">
        <v>7</v>
      </c>
      <c r="M16" s="31" t="s">
        <v>461</v>
      </c>
      <c r="O16" s="9" t="n">
        <f aca="false">1+O15</f>
        <v>15</v>
      </c>
      <c r="P16" s="14" t="str">
        <f aca="false">VLOOKUP(I16,J:M,4,FALSE())&amp;IF(RIGHT(D16,1)="V"," (V)",IF(RIGHT(D16,1)="J"," (J)",""))</f>
        <v>Joseph O'Brien</v>
      </c>
      <c r="Q16" s="14" t="str">
        <f aca="false">VLOOKUP(H16,ClubNames,2,FALSE())</f>
        <v>Corstorphine AAC</v>
      </c>
      <c r="R16" s="15" t="n">
        <f aca="false">TIME(A16,B16,C16)</f>
        <v>0.0047337962962963</v>
      </c>
    </row>
    <row r="17" customFormat="false" ht="15.75" hidden="false" customHeight="false" outlineLevel="0" collapsed="false">
      <c r="A17" s="16"/>
      <c r="B17" s="23" t="s">
        <v>70</v>
      </c>
      <c r="C17" s="24" t="n">
        <v>49</v>
      </c>
      <c r="D17" s="25" t="n">
        <v>1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5</v>
      </c>
      <c r="H17" s="29" t="n">
        <f aca="false">IF(OR(RIGHT(D17,1)="V",RIGHT(D17,1)="J"),VALUE(LEFT(D17,LEN(D17)-1)),D17)</f>
        <v>1</v>
      </c>
      <c r="I17" s="28" t="str">
        <f aca="false">Q17&amp;COUNTIF($H$2:$H17,H17)</f>
        <v>Edinburgh AC3</v>
      </c>
      <c r="J17" s="28" t="str">
        <f aca="false">VLOOKUP(L17,ClubNames,2,FALSE())&amp;COUNTIF($L$2:$L17,L17)</f>
        <v>Falkirk Victoria Harriers1</v>
      </c>
      <c r="L17" s="30" t="n">
        <v>11</v>
      </c>
      <c r="M17" s="36" t="s">
        <v>462</v>
      </c>
      <c r="O17" s="9" t="n">
        <f aca="false">1+O16</f>
        <v>16</v>
      </c>
      <c r="P17" s="14" t="str">
        <f aca="false">VLOOKUP(I17,J:M,4,FALSE())&amp;IF(RIGHT(D17,1)="V"," (V)",IF(RIGHT(D17,1)="J"," (J)",""))</f>
        <v>Hudson Brown</v>
      </c>
      <c r="Q17" s="14" t="str">
        <f aca="false">VLOOKUP(H17,ClubNames,2,FALSE())</f>
        <v>Edinburgh AC</v>
      </c>
      <c r="R17" s="15" t="n">
        <f aca="false">TIME(A17,B17,C17)</f>
        <v>0.0047337962962963</v>
      </c>
    </row>
    <row r="18" customFormat="false" ht="15.75" hidden="false" customHeight="false" outlineLevel="0" collapsed="false">
      <c r="A18" s="16"/>
      <c r="B18" s="23" t="s">
        <v>70</v>
      </c>
      <c r="C18" s="24" t="n">
        <v>52</v>
      </c>
      <c r="D18" s="25" t="n">
        <v>29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2</v>
      </c>
      <c r="H18" s="29" t="n">
        <f aca="false">IF(OR(RIGHT(D18,1)="V",RIGHT(D18,1)="J"),VALUE(LEFT(D18,LEN(D18)-1)),D18)</f>
        <v>29</v>
      </c>
      <c r="I18" s="28" t="str">
        <f aca="false">Q18&amp;COUNTIF($H$2:$H18,H18)</f>
        <v>Team Borders1</v>
      </c>
      <c r="J18" s="28" t="str">
        <f aca="false">VLOOKUP(L18,ClubNames,2,FALSE())&amp;COUNTIF($L$2:$L18,L18)</f>
        <v>Falkirk Victoria Harriers2</v>
      </c>
      <c r="L18" s="30" t="n">
        <v>11</v>
      </c>
      <c r="M18" s="36" t="s">
        <v>463</v>
      </c>
      <c r="O18" s="9" t="n">
        <f aca="false">1+O17</f>
        <v>17</v>
      </c>
      <c r="P18" s="14" t="str">
        <f aca="false">VLOOKUP(I18,J:M,4,FALSE())&amp;IF(RIGHT(D18,1)="V"," (V)",IF(RIGHT(D18,1)="J"," (J)",""))</f>
        <v>Ben McGeoch</v>
      </c>
      <c r="Q18" s="14" t="str">
        <f aca="false">VLOOKUP(H18,ClubNames,2,FALSE())</f>
        <v>Team Borders</v>
      </c>
      <c r="R18" s="15" t="n">
        <f aca="false">TIME(A18,B18,C18)</f>
        <v>0.00476851851851852</v>
      </c>
    </row>
    <row r="19" customFormat="false" ht="15.75" hidden="false" customHeight="false" outlineLevel="0" collapsed="false">
      <c r="A19" s="16"/>
      <c r="B19" s="23" t="s">
        <v>70</v>
      </c>
      <c r="C19" s="24" t="n">
        <v>54</v>
      </c>
      <c r="D19" s="25" t="n">
        <v>29</v>
      </c>
      <c r="E19" s="26" t="n">
        <v>18</v>
      </c>
      <c r="F19" s="27" t="str">
        <f aca="false">Clubs!B20</f>
        <v>Central AC</v>
      </c>
      <c r="G19" s="28" t="n">
        <f aca="false">COUNTIF($H:$H,E19)</f>
        <v>1</v>
      </c>
      <c r="H19" s="29" t="n">
        <f aca="false">IF(OR(RIGHT(D19,1)="V",RIGHT(D19,1)="J"),VALUE(LEFT(D19,LEN(D19)-1)),D19)</f>
        <v>29</v>
      </c>
      <c r="I19" s="28" t="str">
        <f aca="false">Q19&amp;COUNTIF($H$2:$H19,H19)</f>
        <v>Team Borders2</v>
      </c>
      <c r="J19" s="28" t="str">
        <f aca="false">VLOOKUP(L19,ClubNames,2,FALSE())&amp;COUNTIF($L$2:$L19,L19)</f>
        <v>Falkirk Victoria Harriers3</v>
      </c>
      <c r="L19" s="30" t="n">
        <v>11</v>
      </c>
      <c r="M19" s="36" t="s">
        <v>464</v>
      </c>
      <c r="O19" s="9" t="n">
        <f aca="false">1+O18</f>
        <v>18</v>
      </c>
      <c r="P19" s="14" t="str">
        <f aca="false">VLOOKUP(I19,J:M,4,FALSE())&amp;IF(RIGHT(D19,1)="V"," (V)",IF(RIGHT(D19,1)="J"," (J)",""))</f>
        <v>Elliot Baxter</v>
      </c>
      <c r="Q19" s="14" t="str">
        <f aca="false">VLOOKUP(H19,ClubNames,2,FALSE())</f>
        <v>Team Borders</v>
      </c>
      <c r="R19" s="15" t="n">
        <f aca="false">TIME(A19,B19,C19)</f>
        <v>0.00479166666666667</v>
      </c>
    </row>
    <row r="20" customFormat="false" ht="15.75" hidden="false" customHeight="false" outlineLevel="0" collapsed="false">
      <c r="A20" s="16"/>
      <c r="B20" s="23" t="s">
        <v>70</v>
      </c>
      <c r="C20" s="24" t="n">
        <v>54</v>
      </c>
      <c r="D20" s="25" t="n">
        <v>11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3</v>
      </c>
      <c r="H20" s="29" t="n">
        <f aca="false">IF(OR(RIGHT(D20,1)="V",RIGHT(D20,1)="J"),VALUE(LEFT(D20,LEN(D20)-1)),D20)</f>
        <v>11</v>
      </c>
      <c r="I20" s="28" t="str">
        <f aca="false">Q20&amp;COUNTIF($H$2:$H20,H20)</f>
        <v>Falkirk Victoria Harriers2</v>
      </c>
      <c r="J20" s="28" t="str">
        <f aca="false">VLOOKUP(L20,ClubNames,2,FALSE())&amp;COUNTIF($L$2:$L20,L20)</f>
        <v>Livingston AC1</v>
      </c>
      <c r="L20" s="30" t="n">
        <v>15</v>
      </c>
      <c r="M20" s="31" t="s">
        <v>465</v>
      </c>
      <c r="O20" s="9" t="n">
        <f aca="false">1+O19</f>
        <v>19</v>
      </c>
      <c r="P20" s="14" t="str">
        <f aca="false">VLOOKUP(I20,J:M,4,FALSE())&amp;IF(RIGHT(D20,1)="V"," (V)",IF(RIGHT(D20,1)="J"," (J)",""))</f>
        <v>Ruaraidh Harvie</v>
      </c>
      <c r="Q20" s="14" t="str">
        <f aca="false">VLOOKUP(H20,ClubNames,2,FALSE())</f>
        <v>Falkirk Victoria Harriers</v>
      </c>
      <c r="R20" s="15" t="n">
        <f aca="false">TIME(A20,B20,C20)</f>
        <v>0.00479166666666667</v>
      </c>
    </row>
    <row r="21" customFormat="false" ht="15.75" hidden="false" customHeight="false" outlineLevel="0" collapsed="false">
      <c r="A21" s="16"/>
      <c r="B21" s="23" t="s">
        <v>70</v>
      </c>
      <c r="C21" s="24" t="n">
        <v>56</v>
      </c>
      <c r="D21" s="25" t="n">
        <v>16</v>
      </c>
      <c r="E21" s="26" t="n">
        <v>20</v>
      </c>
      <c r="F21" s="27" t="str">
        <f aca="false">Clubs!B22</f>
        <v>Harmeny AAC</v>
      </c>
      <c r="G21" s="28" t="n">
        <f aca="false">COUNTIF($H:$H,E21)</f>
        <v>8</v>
      </c>
      <c r="H21" s="29" t="n">
        <f aca="false">IF(OR(RIGHT(D21,1)="V",RIGHT(D21,1)="J"),VALUE(LEFT(D21,LEN(D21)-1)),D21)</f>
        <v>16</v>
      </c>
      <c r="I21" s="28" t="str">
        <f aca="false">Q21&amp;COUNTIF($H$2:$H21,H21)</f>
        <v>Dundee Hawkhill Harriers2</v>
      </c>
      <c r="J21" s="28" t="str">
        <f aca="false">VLOOKUP(L21,ClubNames,2,FALSE())&amp;COUNTIF($L$2:$L21,L21)</f>
        <v>Livingston AC2</v>
      </c>
      <c r="L21" s="30" t="n">
        <v>15</v>
      </c>
      <c r="M21" s="31" t="s">
        <v>466</v>
      </c>
      <c r="O21" s="9" t="n">
        <f aca="false">1+O20</f>
        <v>20</v>
      </c>
      <c r="P21" s="14" t="str">
        <f aca="false">VLOOKUP(I21,J:M,4,FALSE())&amp;IF(RIGHT(D21,1)="V"," (V)",IF(RIGHT(D21,1)="J"," (J)",""))</f>
        <v>Charlie Stevenson</v>
      </c>
      <c r="Q21" s="14" t="str">
        <f aca="false">VLOOKUP(H21,ClubNames,2,FALSE())</f>
        <v>Dundee Hawkhill Harriers</v>
      </c>
      <c r="R21" s="15" t="n">
        <f aca="false">TIME(A21,B21,C21)</f>
        <v>0.00481481481481482</v>
      </c>
    </row>
    <row r="22" customFormat="false" ht="15.75" hidden="false" customHeight="false" outlineLevel="0" collapsed="false">
      <c r="A22" s="16"/>
      <c r="B22" s="23" t="s">
        <v>70</v>
      </c>
      <c r="C22" s="24" t="n">
        <v>56</v>
      </c>
      <c r="D22" s="25" t="n">
        <v>7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7</v>
      </c>
      <c r="I22" s="28" t="str">
        <f aca="false">Q22&amp;COUNTIF($H$2:$H22,H22)</f>
        <v>Pitreavie AAC1</v>
      </c>
      <c r="J22" s="28" t="str">
        <f aca="false">VLOOKUP(L22,ClubNames,2,FALSE())&amp;COUNTIF($L$2:$L22,L22)</f>
        <v>Dundee Hawkhill Harriers1</v>
      </c>
      <c r="L22" s="30" t="n">
        <v>16</v>
      </c>
      <c r="M22" s="38" t="s">
        <v>467</v>
      </c>
      <c r="O22" s="9" t="n">
        <f aca="false">1+O21</f>
        <v>21</v>
      </c>
      <c r="P22" s="14" t="str">
        <f aca="false">VLOOKUP(I22,J:M,4,FALSE())&amp;IF(RIGHT(D22,1)="V"," (V)",IF(RIGHT(D22,1)="J"," (J)",""))</f>
        <v>Arran Bowers</v>
      </c>
      <c r="Q22" s="14" t="str">
        <f aca="false">VLOOKUP(H22,ClubNames,2,FALSE())</f>
        <v>Pitreavie AAC</v>
      </c>
      <c r="R22" s="15" t="n">
        <f aca="false">TIME(A22,B22,C22)</f>
        <v>0.00481481481481482</v>
      </c>
    </row>
    <row r="23" customFormat="false" ht="15.75" hidden="false" customHeight="false" outlineLevel="0" collapsed="false">
      <c r="A23" s="16"/>
      <c r="B23" s="23" t="s">
        <v>70</v>
      </c>
      <c r="C23" s="24" t="n">
        <v>56</v>
      </c>
      <c r="D23" s="25" t="n">
        <v>7</v>
      </c>
      <c r="E23" s="26" t="n"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7</v>
      </c>
      <c r="I23" s="28" t="str">
        <f aca="false">Q23&amp;COUNTIF($H$2:$H23,H23)</f>
        <v>Pitreavie AAC2</v>
      </c>
      <c r="J23" s="28" t="str">
        <f aca="false">VLOOKUP(L23,ClubNames,2,FALSE())&amp;COUNTIF($L$2:$L23,L23)</f>
        <v>Dundee Hawkhill Harriers2</v>
      </c>
      <c r="L23" s="30" t="n">
        <v>16</v>
      </c>
      <c r="M23" s="38" t="s">
        <v>468</v>
      </c>
      <c r="O23" s="9" t="n">
        <f aca="false">1+O22</f>
        <v>22</v>
      </c>
      <c r="P23" s="14" t="str">
        <f aca="false">VLOOKUP(I23,J:M,4,FALSE())&amp;IF(RIGHT(D23,1)="V"," (V)",IF(RIGHT(D23,1)="J"," (J)",""))</f>
        <v>Brodie Steedman</v>
      </c>
      <c r="Q23" s="14" t="str">
        <f aca="false">VLOOKUP(H23,ClubNames,2,FALSE())</f>
        <v>Pitreavie AAC</v>
      </c>
      <c r="R23" s="15" t="n">
        <f aca="false">TIME(A23,B23,C23)</f>
        <v>0.00481481481481482</v>
      </c>
    </row>
    <row r="24" customFormat="false" ht="15.75" hidden="false" customHeight="false" outlineLevel="0" collapsed="false">
      <c r="A24" s="16"/>
      <c r="B24" s="23" t="s">
        <v>70</v>
      </c>
      <c r="C24" s="24" t="n">
        <v>59</v>
      </c>
      <c r="D24" s="25" t="n">
        <v>27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27</v>
      </c>
      <c r="I24" s="28" t="str">
        <f aca="false">Q24&amp;COUNTIF($H$2:$H24,H24)</f>
        <v>Linlithgow AC1</v>
      </c>
      <c r="J24" s="28" t="str">
        <f aca="false">VLOOKUP(L24,ClubNames,2,FALSE())&amp;COUNTIF($L$2:$L24,L24)</f>
        <v>Dundee Hawkhill Harriers3</v>
      </c>
      <c r="L24" s="30" t="n">
        <v>16</v>
      </c>
      <c r="M24" s="38" t="s">
        <v>469</v>
      </c>
      <c r="O24" s="9" t="n">
        <f aca="false">1+O23</f>
        <v>23</v>
      </c>
      <c r="P24" s="14" t="str">
        <f aca="false">VLOOKUP(I24,J:M,4,FALSE())&amp;IF(RIGHT(D24,1)="V"," (V)",IF(RIGHT(D24,1)="J"," (J)",""))</f>
        <v>Nate Patterson</v>
      </c>
      <c r="Q24" s="14" t="str">
        <f aca="false">VLOOKUP(H24,ClubNames,2,FALSE())</f>
        <v>Linlithgow AC</v>
      </c>
      <c r="R24" s="15" t="n">
        <f aca="false">TIME(A24,B24,C24)</f>
        <v>0.00484953703703704</v>
      </c>
    </row>
    <row r="25" customFormat="false" ht="15.75" hidden="false" customHeight="false" outlineLevel="0" collapsed="false">
      <c r="A25" s="16"/>
      <c r="B25" s="23" t="s">
        <v>70</v>
      </c>
      <c r="C25" s="24" t="n">
        <v>59</v>
      </c>
      <c r="D25" s="25" t="n">
        <v>1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6</v>
      </c>
      <c r="H25" s="29" t="n">
        <f aca="false">IF(OR(RIGHT(D25,1)="V",RIGHT(D25,1)="J"),VALUE(LEFT(D25,LEN(D25)-1)),D25)</f>
        <v>1</v>
      </c>
      <c r="I25" s="28" t="str">
        <f aca="false">Q25&amp;COUNTIF($H$2:$H25,H25)</f>
        <v>Edinburgh AC4</v>
      </c>
      <c r="J25" s="28" t="str">
        <f aca="false">VLOOKUP(L25,ClubNames,2,FALSE())&amp;COUNTIF($L$2:$L25,L25)</f>
        <v>Dundee Hawkhill Harriers4</v>
      </c>
      <c r="L25" s="30" t="n">
        <v>16</v>
      </c>
      <c r="M25" s="38" t="s">
        <v>470</v>
      </c>
      <c r="O25" s="9" t="n">
        <f aca="false">1+O24</f>
        <v>24</v>
      </c>
      <c r="P25" s="14" t="str">
        <f aca="false">VLOOKUP(I25,J:M,4,FALSE())&amp;IF(RIGHT(D25,1)="V"," (V)",IF(RIGHT(D25,1)="J"," (J)",""))</f>
        <v>Lachlan Battistini</v>
      </c>
      <c r="Q25" s="14" t="str">
        <f aca="false">VLOOKUP(H25,ClubNames,2,FALSE())</f>
        <v>Edinburgh AC</v>
      </c>
      <c r="R25" s="15" t="n">
        <f aca="false">TIME(A25,B25,C25)</f>
        <v>0.00484953703703704</v>
      </c>
    </row>
    <row r="26" customFormat="false" ht="15.75" hidden="false" customHeight="false" outlineLevel="0" collapsed="false">
      <c r="A26" s="16"/>
      <c r="B26" s="23" t="s">
        <v>75</v>
      </c>
      <c r="C26" s="24" t="n">
        <v>1</v>
      </c>
      <c r="D26" s="25" t="n">
        <v>51</v>
      </c>
      <c r="E26" s="26" t="n">
        <v>25</v>
      </c>
      <c r="F26" s="2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51</v>
      </c>
      <c r="I26" s="28" t="str">
        <f aca="false">Q26&amp;COUNTIF($H$2:$H26,H26)</f>
        <v>Haddington Running Club1</v>
      </c>
      <c r="J26" s="28" t="str">
        <f aca="false">VLOOKUP(L26,ClubNames,2,FALSE())&amp;COUNTIF($L$2:$L26,L26)</f>
        <v>Dundee Hawkhill Harriers5</v>
      </c>
      <c r="L26" s="30" t="n">
        <v>16</v>
      </c>
      <c r="M26" s="38" t="s">
        <v>471</v>
      </c>
      <c r="O26" s="9" t="n">
        <f aca="false">1+O25</f>
        <v>25</v>
      </c>
      <c r="P26" s="14" t="str">
        <f aca="false">VLOOKUP(I26,J:M,4,FALSE())&amp;IF(RIGHT(D26,1)="V"," (V)",IF(RIGHT(D26,1)="J"," (J)",""))</f>
        <v>Ben Connelly</v>
      </c>
      <c r="Q26" s="14" t="str">
        <f aca="false">VLOOKUP(H26,ClubNames,2,FALSE())</f>
        <v>Haddington Running Club</v>
      </c>
      <c r="R26" s="15" t="n">
        <f aca="false">TIME(A26,B26,C26)</f>
        <v>0.00487268518518519</v>
      </c>
    </row>
    <row r="27" customFormat="false" ht="15.75" hidden="false" customHeight="false" outlineLevel="0" collapsed="false">
      <c r="A27" s="16"/>
      <c r="B27" s="23" t="s">
        <v>75</v>
      </c>
      <c r="C27" s="24" t="n">
        <v>7</v>
      </c>
      <c r="D27" s="25" t="n">
        <v>1</v>
      </c>
      <c r="E27" s="26" t="n">
        <v>26</v>
      </c>
      <c r="F27" s="27" t="str">
        <f aca="false">Clubs!B28</f>
        <v>Wee County Harriers</v>
      </c>
      <c r="G27" s="28" t="n">
        <f aca="false">COUNTIF($H:$H,E27)</f>
        <v>0</v>
      </c>
      <c r="H27" s="29" t="n">
        <f aca="false">IF(OR(RIGHT(D27,1)="V",RIGHT(D27,1)="J"),VALUE(LEFT(D27,LEN(D27)-1)),D27)</f>
        <v>1</v>
      </c>
      <c r="I27" s="28" t="str">
        <f aca="false">Q27&amp;COUNTIF($H$2:$H27,H27)</f>
        <v>Edinburgh AC5</v>
      </c>
      <c r="J27" s="28" t="str">
        <f aca="false">VLOOKUP(L27,ClubNames,2,FALSE())&amp;COUNTIF($L$2:$L27,L27)</f>
        <v>George Heriots School1</v>
      </c>
      <c r="L27" s="30" t="n">
        <v>17</v>
      </c>
      <c r="M27" s="31" t="s">
        <v>472</v>
      </c>
      <c r="O27" s="9" t="n">
        <f aca="false">1+O26</f>
        <v>26</v>
      </c>
      <c r="P27" s="14" t="str">
        <f aca="false">VLOOKUP(I27,J:M,4,FALSE())&amp;IF(RIGHT(D27,1)="V"," (V)",IF(RIGHT(D27,1)="J"," (J)",""))</f>
        <v>Senan O'Hara-Kelly</v>
      </c>
      <c r="Q27" s="14" t="str">
        <f aca="false">VLOOKUP(H27,ClubNames,2,FALSE())</f>
        <v>Edinburgh AC</v>
      </c>
      <c r="R27" s="15" t="n">
        <f aca="false">TIME(A27,B27,C27)</f>
        <v>0.00494212962962963</v>
      </c>
    </row>
    <row r="28" customFormat="false" ht="15.75" hidden="false" customHeight="false" outlineLevel="0" collapsed="false">
      <c r="A28" s="16"/>
      <c r="B28" s="23" t="s">
        <v>75</v>
      </c>
      <c r="C28" s="24" t="n">
        <v>9</v>
      </c>
      <c r="D28" s="25" t="n">
        <v>24</v>
      </c>
      <c r="E28" s="26" t="n">
        <v>27</v>
      </c>
      <c r="F28" s="27" t="str">
        <f aca="false">Clubs!B29</f>
        <v>Linlithgow AC</v>
      </c>
      <c r="G28" s="28" t="n">
        <f aca="false">COUNTIF($H:$H,E28)</f>
        <v>5</v>
      </c>
      <c r="H28" s="29" t="n">
        <f aca="false">IF(OR(RIGHT(D28,1)="V",RIGHT(D28,1)="J"),VALUE(LEFT(D28,LEN(D28)-1)),D28)</f>
        <v>24</v>
      </c>
      <c r="I28" s="28" t="str">
        <f aca="false">Q28&amp;COUNTIF($H$2:$H28,H28)</f>
        <v>Strathearn Harriers3</v>
      </c>
      <c r="J28" s="28" t="str">
        <f aca="false">VLOOKUP(L28,ClubNames,2,FALSE())&amp;COUNTIF($L$2:$L28,L28)</f>
        <v>George Heriots School2</v>
      </c>
      <c r="L28" s="30" t="n">
        <v>17</v>
      </c>
      <c r="M28" s="31" t="s">
        <v>473</v>
      </c>
      <c r="O28" s="9" t="n">
        <f aca="false">1+O27</f>
        <v>27</v>
      </c>
      <c r="P28" s="14" t="str">
        <f aca="false">VLOOKUP(I28,J:M,4,FALSE())&amp;IF(RIGHT(D28,1)="V"," (V)",IF(RIGHT(D28,1)="J"," (J)",""))</f>
        <v>Harris Warren</v>
      </c>
      <c r="Q28" s="14" t="str">
        <f aca="false">VLOOKUP(H28,ClubNames,2,FALSE())</f>
        <v>Strathearn Harriers</v>
      </c>
      <c r="R28" s="15" t="n">
        <f aca="false">TIME(A28,B28,C28)</f>
        <v>0.00496527777777778</v>
      </c>
    </row>
    <row r="29" customFormat="false" ht="15.75" hidden="false" customHeight="false" outlineLevel="0" collapsed="false">
      <c r="A29" s="16"/>
      <c r="B29" s="23" t="s">
        <v>75</v>
      </c>
      <c r="C29" s="24" t="n">
        <v>12</v>
      </c>
      <c r="D29" s="25" t="n">
        <v>16</v>
      </c>
      <c r="E29" s="26" t="n">
        <v>28</v>
      </c>
      <c r="F29" s="2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16</v>
      </c>
      <c r="I29" s="28" t="str">
        <f aca="false">Q29&amp;COUNTIF($H$2:$H29,H29)</f>
        <v>Dundee Hawkhill Harriers3</v>
      </c>
      <c r="J29" s="28" t="str">
        <f aca="false">VLOOKUP(L29,ClubNames,2,FALSE())&amp;COUNTIF($L$2:$L29,L29)</f>
        <v>Central AC1</v>
      </c>
      <c r="L29" s="30" t="n">
        <v>18</v>
      </c>
      <c r="M29" s="31" t="s">
        <v>474</v>
      </c>
      <c r="O29" s="9" t="n">
        <f aca="false">1+O28</f>
        <v>28</v>
      </c>
      <c r="P29" s="14" t="str">
        <f aca="false">VLOOKUP(I29,J:M,4,FALSE())&amp;IF(RIGHT(D29,1)="V"," (V)",IF(RIGHT(D29,1)="J"," (J)",""))</f>
        <v>Aaron McConnell</v>
      </c>
      <c r="Q29" s="14" t="str">
        <f aca="false">VLOOKUP(H29,ClubNames,2,FALSE())</f>
        <v>Dundee Hawkhill Harriers</v>
      </c>
      <c r="R29" s="15" t="n">
        <f aca="false">TIME(A29,B29,C29)</f>
        <v>0.005</v>
      </c>
    </row>
    <row r="30" customFormat="false" ht="15.75" hidden="false" customHeight="false" outlineLevel="0" collapsed="false">
      <c r="A30" s="16"/>
      <c r="B30" s="23" t="s">
        <v>75</v>
      </c>
      <c r="C30" s="24" t="n">
        <v>12</v>
      </c>
      <c r="D30" s="25" t="n">
        <v>39</v>
      </c>
      <c r="E30" s="26" t="n">
        <v>29</v>
      </c>
      <c r="F30" s="27" t="str">
        <f aca="false">Clubs!B31</f>
        <v>Team Borders</v>
      </c>
      <c r="G30" s="28" t="n">
        <f aca="false">COUNTIF($H:$H,E30)</f>
        <v>4</v>
      </c>
      <c r="H30" s="29" t="n">
        <f aca="false">IF(OR(RIGHT(D30,1)="V",RIGHT(D30,1)="J"),VALUE(LEFT(D30,LEN(D30)-1)),D30)</f>
        <v>39</v>
      </c>
      <c r="I30" s="28" t="str">
        <f aca="false">Q30&amp;COUNTIF($H$2:$H30,H30)</f>
        <v>Dunfermline Track &amp; Field AC1</v>
      </c>
      <c r="J30" s="28" t="str">
        <f aca="false">VLOOKUP(L30,ClubNames,2,FALSE())&amp;COUNTIF($L$2:$L30,L30)</f>
        <v>Metro Aberdeen Running Club1</v>
      </c>
      <c r="L30" s="30" t="n">
        <v>19</v>
      </c>
      <c r="M30" s="40" t="s">
        <v>475</v>
      </c>
      <c r="O30" s="9" t="n">
        <f aca="false">1+O29</f>
        <v>29</v>
      </c>
      <c r="P30" s="14" t="str">
        <f aca="false">VLOOKUP(I30,J:M,4,FALSE())&amp;IF(RIGHT(D30,1)="V"," (V)",IF(RIGHT(D30,1)="J"," (J)",""))</f>
        <v>Cathal Rowan</v>
      </c>
      <c r="Q30" s="14" t="str">
        <f aca="false">VLOOKUP(H30,ClubNames,2,FALSE())</f>
        <v>Dunfermline Track &amp; Field AC</v>
      </c>
      <c r="R30" s="15" t="n">
        <f aca="false">TIME(A30,B30,C30)</f>
        <v>0.005</v>
      </c>
    </row>
    <row r="31" customFormat="false" ht="15.75" hidden="false" customHeight="false" outlineLevel="0" collapsed="false">
      <c r="A31" s="16"/>
      <c r="B31" s="23" t="s">
        <v>75</v>
      </c>
      <c r="C31" s="24" t="n">
        <v>15</v>
      </c>
      <c r="D31" s="25" t="n">
        <v>1</v>
      </c>
      <c r="E31" s="26" t="n">
        <v>30</v>
      </c>
      <c r="F31" s="27" t="str">
        <f aca="false">Clubs!B32</f>
        <v>Perth Strathtay Harriers</v>
      </c>
      <c r="G31" s="28" t="n">
        <f aca="false">COUNTIF($H:$H,E31)</f>
        <v>3</v>
      </c>
      <c r="H31" s="29" t="n">
        <f aca="false">IF(OR(RIGHT(D31,1)="V",RIGHT(D31,1)="J"),VALUE(LEFT(D31,LEN(D31)-1)),D31)</f>
        <v>1</v>
      </c>
      <c r="I31" s="28" t="str">
        <f aca="false">Q31&amp;COUNTIF($H$2:$H31,H31)</f>
        <v>Edinburgh AC6</v>
      </c>
      <c r="J31" s="28" t="str">
        <f aca="false">VLOOKUP(L31,ClubNames,2,FALSE())&amp;COUNTIF($L$2:$L31,L31)</f>
        <v>Metro Aberdeen Running Club2</v>
      </c>
      <c r="L31" s="30" t="n">
        <v>19</v>
      </c>
      <c r="M31" s="40" t="s">
        <v>476</v>
      </c>
      <c r="O31" s="9" t="n">
        <f aca="false">1+O30</f>
        <v>30</v>
      </c>
      <c r="P31" s="14" t="str">
        <f aca="false">VLOOKUP(I31,J:M,4,FALSE())&amp;IF(RIGHT(D31,1)="V"," (V)",IF(RIGHT(D31,1)="J"," (J)",""))</f>
        <v>Tommy Nemec</v>
      </c>
      <c r="Q31" s="14" t="str">
        <f aca="false">VLOOKUP(H31,ClubNames,2,FALSE())</f>
        <v>Edinburgh AC</v>
      </c>
      <c r="R31" s="15" t="n">
        <f aca="false">TIME(A31,B31,C31)</f>
        <v>0.00503472222222222</v>
      </c>
    </row>
    <row r="32" customFormat="false" ht="15.75" hidden="false" customHeight="false" outlineLevel="0" collapsed="false">
      <c r="A32" s="16"/>
      <c r="B32" s="23" t="s">
        <v>75</v>
      </c>
      <c r="C32" s="24" t="n">
        <v>15</v>
      </c>
      <c r="D32" s="25" t="n">
        <v>27</v>
      </c>
      <c r="E32" s="26" t="n">
        <v>31</v>
      </c>
      <c r="F32" s="27" t="str">
        <f aca="false">Clubs!B33</f>
        <v>Corstorphine AAC</v>
      </c>
      <c r="G32" s="28" t="n">
        <f aca="false">COUNTIF($H:$H,E32)</f>
        <v>4</v>
      </c>
      <c r="H32" s="29" t="n">
        <f aca="false">IF(OR(RIGHT(D32,1)="V",RIGHT(D32,1)="J"),VALUE(LEFT(D32,LEN(D32)-1)),D32)</f>
        <v>27</v>
      </c>
      <c r="I32" s="28" t="str">
        <f aca="false">Q32&amp;COUNTIF($H$2:$H32,H32)</f>
        <v>Linlithgow AC2</v>
      </c>
      <c r="J32" s="28" t="str">
        <f aca="false">VLOOKUP(L32,ClubNames,2,FALSE())&amp;COUNTIF($L$2:$L32,L32)</f>
        <v>Metro Aberdeen Running Club3</v>
      </c>
      <c r="L32" s="30" t="n">
        <v>19</v>
      </c>
      <c r="M32" s="40" t="s">
        <v>477</v>
      </c>
      <c r="O32" s="9" t="n">
        <f aca="false">1+O31</f>
        <v>31</v>
      </c>
      <c r="P32" s="14" t="str">
        <f aca="false">VLOOKUP(I32,J:M,4,FALSE())&amp;IF(RIGHT(D32,1)="V"," (V)",IF(RIGHT(D32,1)="J"," (J)",""))</f>
        <v>Finlay Watts</v>
      </c>
      <c r="Q32" s="14" t="str">
        <f aca="false">VLOOKUP(H32,ClubNames,2,FALSE())</f>
        <v>Linlithgow AC</v>
      </c>
      <c r="R32" s="15" t="n">
        <f aca="false">TIME(A32,B32,C32)</f>
        <v>0.00503472222222222</v>
      </c>
    </row>
    <row r="33" customFormat="false" ht="15.75" hidden="false" customHeight="false" outlineLevel="0" collapsed="false">
      <c r="A33" s="16"/>
      <c r="B33" s="23" t="s">
        <v>75</v>
      </c>
      <c r="C33" s="24" t="n">
        <v>15</v>
      </c>
      <c r="D33" s="25" t="n">
        <v>19</v>
      </c>
      <c r="E33" s="26" t="n">
        <v>32</v>
      </c>
      <c r="F33" s="27" t="str">
        <f aca="false">Clubs!B34</f>
        <v>Lasswade AAC</v>
      </c>
      <c r="G33" s="28" t="n">
        <f aca="false">COUNTIF($H:$H,E33)</f>
        <v>2</v>
      </c>
      <c r="H33" s="29" t="n">
        <f aca="false">IF(OR(RIGHT(D33,1)="V",RIGHT(D33,1)="J"),VALUE(LEFT(D33,LEN(D33)-1)),D33)</f>
        <v>19</v>
      </c>
      <c r="I33" s="28" t="str">
        <f aca="false">Q33&amp;COUNTIF($H$2:$H33,H33)</f>
        <v>Metro Aberdeen Running Club2</v>
      </c>
      <c r="J33" s="28" t="str">
        <f aca="false">VLOOKUP(L33,ClubNames,2,FALSE())&amp;COUNTIF($L$2:$L33,L33)</f>
        <v>Harmeny AAC1</v>
      </c>
      <c r="L33" s="30" t="n">
        <v>20</v>
      </c>
      <c r="M33" s="41" t="s">
        <v>478</v>
      </c>
      <c r="O33" s="9" t="n">
        <f aca="false">1+O32</f>
        <v>32</v>
      </c>
      <c r="P33" s="14" t="str">
        <f aca="false">VLOOKUP(I33,J:M,4,FALSE())&amp;IF(RIGHT(D33,1)="V"," (V)",IF(RIGHT(D33,1)="J"," (J)",""))</f>
        <v>James Slater</v>
      </c>
      <c r="Q33" s="14" t="str">
        <f aca="false">VLOOKUP(H33,ClubNames,2,FALSE())</f>
        <v>Metro Aberdeen Running Club</v>
      </c>
      <c r="R33" s="15" t="n">
        <f aca="false">TIME(A33,B33,C33)</f>
        <v>0.00503472222222222</v>
      </c>
    </row>
    <row r="34" customFormat="false" ht="15.75" hidden="false" customHeight="false" outlineLevel="0" collapsed="false">
      <c r="A34" s="16"/>
      <c r="B34" s="23" t="s">
        <v>75</v>
      </c>
      <c r="C34" s="24" t="n">
        <v>15</v>
      </c>
      <c r="D34" s="25" t="n">
        <v>7</v>
      </c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7</v>
      </c>
      <c r="I34" s="28" t="str">
        <f aca="false">Q34&amp;COUNTIF($H$2:$H34,H34)</f>
        <v>Pitreavie AAC3</v>
      </c>
      <c r="J34" s="28" t="str">
        <f aca="false">VLOOKUP(L34,ClubNames,2,FALSE())&amp;COUNTIF($L$2:$L34,L34)</f>
        <v>Harmeny AAC2</v>
      </c>
      <c r="L34" s="30" t="n">
        <v>20</v>
      </c>
      <c r="M34" s="41" t="s">
        <v>479</v>
      </c>
      <c r="O34" s="9" t="n">
        <f aca="false">1+O33</f>
        <v>33</v>
      </c>
      <c r="P34" s="14" t="str">
        <f aca="false">VLOOKUP(I34,J:M,4,FALSE())&amp;IF(RIGHT(D34,1)="V"," (V)",IF(RIGHT(D34,1)="J"," (J)",""))</f>
        <v>Angus Gordon</v>
      </c>
      <c r="Q34" s="14" t="str">
        <f aca="false">VLOOKUP(H34,ClubNames,2,FALSE())</f>
        <v>Pitreavie AAC</v>
      </c>
      <c r="R34" s="15" t="n">
        <f aca="false">TIME(A34,B34,C34)</f>
        <v>0.00503472222222222</v>
      </c>
    </row>
    <row r="35" customFormat="false" ht="15.75" hidden="false" customHeight="false" outlineLevel="0" collapsed="false">
      <c r="A35" s="16"/>
      <c r="B35" s="23" t="s">
        <v>75</v>
      </c>
      <c r="C35" s="24" t="n">
        <v>18</v>
      </c>
      <c r="D35" s="25" t="n">
        <v>27</v>
      </c>
      <c r="E35" s="26" t="n">
        <v>34</v>
      </c>
      <c r="F35" s="2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27</v>
      </c>
      <c r="I35" s="28" t="str">
        <f aca="false">Q35&amp;COUNTIF($H$2:$H35,H35)</f>
        <v>Linlithgow AC3</v>
      </c>
      <c r="J35" s="28" t="str">
        <f aca="false">VLOOKUP(L35,ClubNames,2,FALSE())&amp;COUNTIF($L$2:$L35,L35)</f>
        <v>Harmeny AAC3</v>
      </c>
      <c r="L35" s="30" t="n">
        <v>20</v>
      </c>
      <c r="M35" s="41" t="s">
        <v>480</v>
      </c>
      <c r="O35" s="9" t="n">
        <f aca="false">1+O34</f>
        <v>34</v>
      </c>
      <c r="P35" s="14" t="str">
        <f aca="false">VLOOKUP(I35,J:M,4,FALSE())&amp;IF(RIGHT(D35,1)="V"," (V)",IF(RIGHT(D35,1)="J"," (J)",""))</f>
        <v>Alex Archer</v>
      </c>
      <c r="Q35" s="14" t="str">
        <f aca="false">VLOOKUP(H35,ClubNames,2,FALSE())</f>
        <v>Linlithgow AC</v>
      </c>
      <c r="R35" s="15" t="n">
        <f aca="false">TIME(A35,B35,C35)</f>
        <v>0.00506944444444444</v>
      </c>
    </row>
    <row r="36" customFormat="false" ht="15.75" hidden="false" customHeight="false" outlineLevel="0" collapsed="false">
      <c r="A36" s="16"/>
      <c r="B36" s="23" t="s">
        <v>75</v>
      </c>
      <c r="C36" s="24" t="n">
        <v>20</v>
      </c>
      <c r="D36" s="25" t="n">
        <v>31</v>
      </c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31</v>
      </c>
      <c r="I36" s="28" t="str">
        <f aca="false">Q36&amp;COUNTIF($H$2:$H36,H36)</f>
        <v>Corstorphine AAC2</v>
      </c>
      <c r="J36" s="28" t="str">
        <f aca="false">VLOOKUP(L36,ClubNames,2,FALSE())&amp;COUNTIF($L$2:$L36,L36)</f>
        <v>Harmeny AAC4</v>
      </c>
      <c r="L36" s="30" t="n">
        <v>20</v>
      </c>
      <c r="M36" s="41" t="s">
        <v>481</v>
      </c>
      <c r="O36" s="9" t="n">
        <f aca="false">1+O35</f>
        <v>35</v>
      </c>
      <c r="P36" s="14" t="str">
        <f aca="false">VLOOKUP(I36,J:M,4,FALSE())&amp;IF(RIGHT(D36,1)="V"," (V)",IF(RIGHT(D36,1)="J"," (J)",""))</f>
        <v>Oran Breen</v>
      </c>
      <c r="Q36" s="14" t="str">
        <f aca="false">VLOOKUP(H36,ClubNames,2,FALSE())</f>
        <v>Corstorphine AAC</v>
      </c>
      <c r="R36" s="15" t="n">
        <f aca="false">TIME(A36,B36,C36)</f>
        <v>0.00509259259259259</v>
      </c>
    </row>
    <row r="37" customFormat="false" ht="15.75" hidden="false" customHeight="false" outlineLevel="0" collapsed="false">
      <c r="A37" s="16"/>
      <c r="B37" s="23" t="s">
        <v>75</v>
      </c>
      <c r="C37" s="24" t="n">
        <v>20</v>
      </c>
      <c r="D37" s="25" t="n">
        <v>1</v>
      </c>
      <c r="E37" s="26" t="n">
        <v>36</v>
      </c>
      <c r="F37" s="27" t="str">
        <f aca="false">Clubs!B38</f>
        <v>Banchory Stonehaven AC</v>
      </c>
      <c r="G37" s="28" t="n">
        <f aca="false">COUNTIF($H:$H,E37)</f>
        <v>1</v>
      </c>
      <c r="H37" s="29" t="n">
        <f aca="false">IF(OR(RIGHT(D37,1)="V",RIGHT(D37,1)="J"),VALUE(LEFT(D37,LEN(D37)-1)),D37)</f>
        <v>1</v>
      </c>
      <c r="I37" s="28" t="str">
        <f aca="false">Q37&amp;COUNTIF($H$2:$H37,H37)</f>
        <v>Edinburgh AC7</v>
      </c>
      <c r="J37" s="28" t="str">
        <f aca="false">VLOOKUP(L37,ClubNames,2,FALSE())&amp;COUNTIF($L$2:$L37,L37)</f>
        <v>Harmeny AAC5</v>
      </c>
      <c r="L37" s="30" t="n">
        <v>20</v>
      </c>
      <c r="M37" s="41" t="s">
        <v>482</v>
      </c>
      <c r="O37" s="9" t="n">
        <f aca="false">1+O36</f>
        <v>36</v>
      </c>
      <c r="P37" s="14" t="str">
        <f aca="false">VLOOKUP(I37,J:M,4,FALSE())&amp;IF(RIGHT(D37,1)="V"," (V)",IF(RIGHT(D37,1)="J"," (J)",""))</f>
        <v>Thomas Beckford</v>
      </c>
      <c r="Q37" s="14" t="str">
        <f aca="false">VLOOKUP(H37,ClubNames,2,FALSE())</f>
        <v>Edinburgh AC</v>
      </c>
      <c r="R37" s="15" t="n">
        <f aca="false">TIME(A37,B37,C37)</f>
        <v>0.00509259259259259</v>
      </c>
    </row>
    <row r="38" customFormat="false" ht="15.75" hidden="false" customHeight="false" outlineLevel="0" collapsed="false">
      <c r="A38" s="16"/>
      <c r="B38" s="23" t="s">
        <v>75</v>
      </c>
      <c r="C38" s="24" t="n">
        <v>22</v>
      </c>
      <c r="D38" s="25" t="n">
        <v>20</v>
      </c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20</v>
      </c>
      <c r="I38" s="28" t="str">
        <f aca="false">Q38&amp;COUNTIF($H$2:$H38,H38)</f>
        <v>Harmeny AAC3</v>
      </c>
      <c r="J38" s="28" t="str">
        <f aca="false">VLOOKUP(L38,ClubNames,2,FALSE())&amp;COUNTIF($L$2:$L38,L38)</f>
        <v>Harmeny AAC6</v>
      </c>
      <c r="L38" s="30" t="n">
        <v>20</v>
      </c>
      <c r="M38" s="41" t="s">
        <v>483</v>
      </c>
      <c r="O38" s="9" t="n">
        <f aca="false">1+O37</f>
        <v>37</v>
      </c>
      <c r="P38" s="14" t="str">
        <f aca="false">VLOOKUP(I38,J:M,4,FALSE())&amp;IF(RIGHT(D38,1)="V"," (V)",IF(RIGHT(D38,1)="J"," (J)",""))</f>
        <v>Ruaridh Gilliland</v>
      </c>
      <c r="Q38" s="14" t="str">
        <f aca="false">VLOOKUP(H38,ClubNames,2,FALSE())</f>
        <v>Harmeny AAC</v>
      </c>
      <c r="R38" s="15" t="n">
        <f aca="false">TIME(A38,B38,C38)</f>
        <v>0.00511574074074074</v>
      </c>
    </row>
    <row r="39" customFormat="false" ht="15.75" hidden="false" customHeight="false" outlineLevel="0" collapsed="false">
      <c r="A39" s="16"/>
      <c r="B39" s="23" t="s">
        <v>75</v>
      </c>
      <c r="C39" s="24" t="n">
        <v>24</v>
      </c>
      <c r="D39" s="25" t="n">
        <v>20</v>
      </c>
      <c r="E39" s="26" t="n">
        <v>38</v>
      </c>
      <c r="F39" s="2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20</v>
      </c>
      <c r="I39" s="28" t="str">
        <f aca="false">Q39&amp;COUNTIF($H$2:$H39,H39)</f>
        <v>Harmeny AAC4</v>
      </c>
      <c r="J39" s="28" t="str">
        <f aca="false">VLOOKUP(L39,ClubNames,2,FALSE())&amp;COUNTIF($L$2:$L39,L39)</f>
        <v>Harmeny AAC7</v>
      </c>
      <c r="L39" s="30" t="n">
        <v>20</v>
      </c>
      <c r="M39" s="41" t="s">
        <v>484</v>
      </c>
      <c r="O39" s="9" t="n">
        <f aca="false">1+O38</f>
        <v>38</v>
      </c>
      <c r="P39" s="14" t="str">
        <f aca="false">VLOOKUP(I39,J:M,4,FALSE())&amp;IF(RIGHT(D39,1)="V"," (V)",IF(RIGHT(D39,1)="J"," (J)",""))</f>
        <v>Archie Myant</v>
      </c>
      <c r="Q39" s="14" t="str">
        <f aca="false">VLOOKUP(H39,ClubNames,2,FALSE())</f>
        <v>Harmeny AAC</v>
      </c>
      <c r="R39" s="15" t="n">
        <f aca="false">TIME(A39,B39,C39)</f>
        <v>0.00513888888888889</v>
      </c>
    </row>
    <row r="40" customFormat="false" ht="15.75" hidden="false" customHeight="false" outlineLevel="0" collapsed="false">
      <c r="A40" s="16"/>
      <c r="B40" s="23" t="s">
        <v>75</v>
      </c>
      <c r="C40" s="24" t="n">
        <v>24</v>
      </c>
      <c r="D40" s="25" t="n">
        <v>17</v>
      </c>
      <c r="E40" s="26" t="n">
        <v>39</v>
      </c>
      <c r="F40" s="27" t="str">
        <f aca="false">Clubs!B41</f>
        <v>Dunfermline Track &amp; Field AC</v>
      </c>
      <c r="G40" s="28" t="n">
        <f aca="false">COUNTIF($H:$H,E40)</f>
        <v>1</v>
      </c>
      <c r="H40" s="29" t="n">
        <f aca="false">IF(OR(RIGHT(D40,1)="V",RIGHT(D40,1)="J"),VALUE(LEFT(D40,LEN(D40)-1)),D40)</f>
        <v>17</v>
      </c>
      <c r="I40" s="28" t="str">
        <f aca="false">Q40&amp;COUNTIF($H$2:$H40,H40)</f>
        <v>George Heriots School1</v>
      </c>
      <c r="J40" s="28" t="str">
        <f aca="false">VLOOKUP(L40,ClubNames,2,FALSE())&amp;COUNTIF($L$2:$L40,L40)</f>
        <v>Harmeny AAC8</v>
      </c>
      <c r="L40" s="30" t="n">
        <v>20</v>
      </c>
      <c r="M40" s="41" t="s">
        <v>485</v>
      </c>
      <c r="O40" s="9" t="n">
        <f aca="false">1+O39</f>
        <v>39</v>
      </c>
      <c r="P40" s="14" t="str">
        <f aca="false">VLOOKUP(I40,J:M,4,FALSE())&amp;IF(RIGHT(D40,1)="V"," (V)",IF(RIGHT(D40,1)="J"," (J)",""))</f>
        <v>Kasper Robertson</v>
      </c>
      <c r="Q40" s="14" t="str">
        <f aca="false">VLOOKUP(H40,ClubNames,2,FALSE())</f>
        <v>George Heriots School</v>
      </c>
      <c r="R40" s="15" t="n">
        <f aca="false">TIME(A40,B40,C40)</f>
        <v>0.00513888888888889</v>
      </c>
    </row>
    <row r="41" customFormat="false" ht="15.75" hidden="false" customHeight="false" outlineLevel="0" collapsed="false">
      <c r="A41" s="16"/>
      <c r="B41" s="23" t="s">
        <v>75</v>
      </c>
      <c r="C41" s="24" t="n">
        <v>26</v>
      </c>
      <c r="D41" s="25" t="n">
        <v>31</v>
      </c>
      <c r="E41" s="26" t="n">
        <v>40</v>
      </c>
      <c r="F41" s="27" t="str">
        <f aca="false">Clubs!B42</f>
        <v>Team East Lothian</v>
      </c>
      <c r="G41" s="28" t="n">
        <f aca="false">COUNTIF($H:$H,E41)</f>
        <v>0</v>
      </c>
      <c r="H41" s="29" t="n">
        <f aca="false">IF(OR(RIGHT(D41,1)="V",RIGHT(D41,1)="J"),VALUE(LEFT(D41,LEN(D41)-1)),D41)</f>
        <v>31</v>
      </c>
      <c r="I41" s="28" t="str">
        <f aca="false">Q41&amp;COUNTIF($H$2:$H41,H41)</f>
        <v>Corstorphine AAC3</v>
      </c>
      <c r="J41" s="28" t="str">
        <f aca="false">VLOOKUP(L41,ClubNames,2,FALSE())&amp;COUNTIF($L$2:$L41,L41)</f>
        <v>Strathearn Harriers1</v>
      </c>
      <c r="L41" s="30" t="n">
        <v>24</v>
      </c>
      <c r="M41" s="31" t="s">
        <v>486</v>
      </c>
      <c r="O41" s="9" t="n">
        <f aca="false">1+O40</f>
        <v>40</v>
      </c>
      <c r="P41" s="14" t="str">
        <f aca="false">VLOOKUP(I41,J:M,4,FALSE())&amp;IF(RIGHT(D41,1)="V"," (V)",IF(RIGHT(D41,1)="J"," (J)",""))</f>
        <v>Finlay MacDonald</v>
      </c>
      <c r="Q41" s="14" t="str">
        <f aca="false">VLOOKUP(H41,ClubNames,2,FALSE())</f>
        <v>Corstorphine AAC</v>
      </c>
      <c r="R41" s="15" t="n">
        <f aca="false">TIME(A41,B41,C41)</f>
        <v>0.00516203703703704</v>
      </c>
    </row>
    <row r="42" customFormat="false" ht="15.75" hidden="false" customHeight="false" outlineLevel="0" collapsed="false">
      <c r="A42" s="16"/>
      <c r="B42" s="23" t="s">
        <v>75</v>
      </c>
      <c r="C42" s="24" t="n">
        <v>26</v>
      </c>
      <c r="D42" s="25" t="n">
        <v>20</v>
      </c>
      <c r="E42" s="26" t="n">
        <v>41</v>
      </c>
      <c r="F42" s="27" t="str">
        <f aca="false">Clubs!B43</f>
        <v>Anster Haddies Running Club</v>
      </c>
      <c r="G42" s="28" t="n">
        <f aca="false">COUNTIF($H:$H,E42)</f>
        <v>1</v>
      </c>
      <c r="H42" s="29" t="n">
        <f aca="false">IF(OR(RIGHT(D42,1)="V",RIGHT(D42,1)="J"),VALUE(LEFT(D42,LEN(D42)-1)),D42)</f>
        <v>20</v>
      </c>
      <c r="I42" s="28" t="str">
        <f aca="false">Q42&amp;COUNTIF($H$2:$H42,H42)</f>
        <v>Harmeny AAC5</v>
      </c>
      <c r="J42" s="28" t="str">
        <f aca="false">VLOOKUP(L42,ClubNames,2,FALSE())&amp;COUNTIF($L$2:$L42,L42)</f>
        <v>Strathearn Harriers2</v>
      </c>
      <c r="L42" s="30" t="n">
        <v>24</v>
      </c>
      <c r="M42" s="31" t="s">
        <v>487</v>
      </c>
      <c r="O42" s="9" t="n">
        <f aca="false">1+O41</f>
        <v>41</v>
      </c>
      <c r="P42" s="14" t="str">
        <f aca="false">VLOOKUP(I42,J:M,4,FALSE())&amp;IF(RIGHT(D42,1)="V"," (V)",IF(RIGHT(D42,1)="J"," (J)",""))</f>
        <v>Sonny McKerrow</v>
      </c>
      <c r="Q42" s="14" t="str">
        <f aca="false">VLOOKUP(H42,ClubNames,2,FALSE())</f>
        <v>Harmeny AAC</v>
      </c>
      <c r="R42" s="15" t="n">
        <f aca="false">TIME(A42,B42,C42)</f>
        <v>0.00516203703703704</v>
      </c>
    </row>
    <row r="43" customFormat="false" ht="15.75" hidden="false" customHeight="false" outlineLevel="0" collapsed="false">
      <c r="A43" s="16"/>
      <c r="B43" s="23" t="s">
        <v>75</v>
      </c>
      <c r="C43" s="24" t="n">
        <v>26</v>
      </c>
      <c r="D43" s="25" t="n">
        <v>20</v>
      </c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20</v>
      </c>
      <c r="I43" s="28" t="str">
        <f aca="false">Q43&amp;COUNTIF($H$2:$H43,H43)</f>
        <v>Harmeny AAC6</v>
      </c>
      <c r="J43" s="28" t="str">
        <f aca="false">VLOOKUP(L43,ClubNames,2,FALSE())&amp;COUNTIF($L$2:$L43,L43)</f>
        <v>Strathearn Harriers3</v>
      </c>
      <c r="L43" s="30" t="n">
        <v>24</v>
      </c>
      <c r="M43" s="31" t="s">
        <v>488</v>
      </c>
      <c r="O43" s="9" t="n">
        <f aca="false">1+O42</f>
        <v>42</v>
      </c>
      <c r="P43" s="14" t="str">
        <f aca="false">VLOOKUP(I43,J:M,4,FALSE())&amp;IF(RIGHT(D43,1)="V"," (V)",IF(RIGHT(D43,1)="J"," (J)",""))</f>
        <v>Flynn Kirton</v>
      </c>
      <c r="Q43" s="14" t="str">
        <f aca="false">VLOOKUP(H43,ClubNames,2,FALSE())</f>
        <v>Harmeny AAC</v>
      </c>
      <c r="R43" s="15" t="n">
        <f aca="false">TIME(A43,B43,C43)</f>
        <v>0.00516203703703704</v>
      </c>
    </row>
    <row r="44" customFormat="false" ht="15.75" hidden="false" customHeight="false" outlineLevel="0" collapsed="false">
      <c r="A44" s="16"/>
      <c r="B44" s="23" t="s">
        <v>75</v>
      </c>
      <c r="C44" s="24" t="n">
        <v>30</v>
      </c>
      <c r="D44" s="25" t="n">
        <v>15</v>
      </c>
      <c r="E44" s="26" t="n">
        <v>43</v>
      </c>
      <c r="F44" s="2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15</v>
      </c>
      <c r="I44" s="28" t="str">
        <f aca="false">Q44&amp;COUNTIF($H$2:$H44,H44)</f>
        <v>Livingston AC1</v>
      </c>
      <c r="J44" s="28" t="str">
        <f aca="false">VLOOKUP(L44,ClubNames,2,FALSE())&amp;COUNTIF($L$2:$L44,L44)</f>
        <v>Strathearn Harriers4</v>
      </c>
      <c r="L44" s="30" t="n">
        <v>24</v>
      </c>
      <c r="M44" s="31" t="s">
        <v>489</v>
      </c>
      <c r="O44" s="9" t="n">
        <f aca="false">1+O43</f>
        <v>43</v>
      </c>
      <c r="P44" s="14" t="str">
        <f aca="false">VLOOKUP(I44,J:M,4,FALSE())&amp;IF(RIGHT(D44,1)="V"," (V)",IF(RIGHT(D44,1)="J"," (J)",""))</f>
        <v>Angus Purdie</v>
      </c>
      <c r="Q44" s="14" t="str">
        <f aca="false">VLOOKUP(H44,ClubNames,2,FALSE())</f>
        <v>Livingston AC</v>
      </c>
      <c r="R44" s="15" t="n">
        <f aca="false">TIME(A44,B44,C44)</f>
        <v>0.00520833333333333</v>
      </c>
    </row>
    <row r="45" customFormat="false" ht="15.75" hidden="false" customHeight="false" outlineLevel="0" collapsed="false">
      <c r="A45" s="16"/>
      <c r="B45" s="23" t="s">
        <v>75</v>
      </c>
      <c r="C45" s="24" t="n">
        <v>30</v>
      </c>
      <c r="D45" s="25" t="n">
        <v>44</v>
      </c>
      <c r="E45" s="26" t="n">
        <v>44</v>
      </c>
      <c r="F45" s="27" t="str">
        <f aca="false">Clubs!B46</f>
        <v>Montrose and District AC</v>
      </c>
      <c r="G45" s="28" t="n">
        <f aca="false">COUNTIF($H:$H,E45)</f>
        <v>4</v>
      </c>
      <c r="H45" s="29" t="n">
        <f aca="false">IF(OR(RIGHT(D45,1)="V",RIGHT(D45,1)="J"),VALUE(LEFT(D45,LEN(D45)-1)),D45)</f>
        <v>44</v>
      </c>
      <c r="I45" s="28" t="str">
        <f aca="false">Q45&amp;COUNTIF($H$2:$H45,H45)</f>
        <v>Montrose and District AC3</v>
      </c>
      <c r="J45" s="28" t="str">
        <f aca="false">VLOOKUP(L45,ClubNames,2,FALSE())&amp;COUNTIF($L$2:$L45,L45)</f>
        <v>Strathearn Harriers5</v>
      </c>
      <c r="L45" s="30" t="n">
        <v>24</v>
      </c>
      <c r="M45" s="31" t="s">
        <v>490</v>
      </c>
      <c r="O45" s="9" t="n">
        <f aca="false">1+O44</f>
        <v>44</v>
      </c>
      <c r="P45" s="14" t="str">
        <f aca="false">VLOOKUP(I45,J:M,4,FALSE())&amp;IF(RIGHT(D45,1)="V"," (V)",IF(RIGHT(D45,1)="J"," (J)",""))</f>
        <v>Brodie Adams </v>
      </c>
      <c r="Q45" s="14" t="str">
        <f aca="false">VLOOKUP(H45,ClubNames,2,FALSE())</f>
        <v>Montrose and District AC</v>
      </c>
      <c r="R45" s="15" t="n">
        <f aca="false">TIME(A45,B45,C45)</f>
        <v>0.00520833333333333</v>
      </c>
    </row>
    <row r="46" customFormat="false" ht="15.75" hidden="false" customHeight="false" outlineLevel="0" collapsed="false">
      <c r="A46" s="16"/>
      <c r="B46" s="23" t="s">
        <v>75</v>
      </c>
      <c r="C46" s="24" t="n">
        <v>35</v>
      </c>
      <c r="D46" s="25" t="n">
        <v>30</v>
      </c>
      <c r="E46" s="26" t="n">
        <v>45</v>
      </c>
      <c r="F46" s="2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30</v>
      </c>
      <c r="I46" s="28" t="str">
        <f aca="false">Q46&amp;COUNTIF($H$2:$H46,H46)</f>
        <v>Perth Strathtay Harriers1</v>
      </c>
      <c r="J46" s="28" t="str">
        <f aca="false">VLOOKUP(L46,ClubNames,2,FALSE())&amp;COUNTIF($L$2:$L46,L46)</f>
        <v>Strathearn Harriers6</v>
      </c>
      <c r="L46" s="30" t="n">
        <v>24</v>
      </c>
      <c r="M46" s="31" t="s">
        <v>491</v>
      </c>
      <c r="O46" s="9" t="n">
        <f aca="false">1+O45</f>
        <v>45</v>
      </c>
      <c r="P46" s="14" t="str">
        <f aca="false">VLOOKUP(I46,J:M,4,FALSE())&amp;IF(RIGHT(D46,1)="V"," (V)",IF(RIGHT(D46,1)="J"," (J)",""))</f>
        <v>Andrew Brunton</v>
      </c>
      <c r="Q46" s="14" t="str">
        <f aca="false">VLOOKUP(H46,ClubNames,2,FALSE())</f>
        <v>Perth Strathtay Harriers</v>
      </c>
      <c r="R46" s="15" t="n">
        <f aca="false">TIME(A46,B46,C46)</f>
        <v>0.0052662037037037</v>
      </c>
    </row>
    <row r="47" customFormat="false" ht="15.75" hidden="false" customHeight="false" outlineLevel="0" collapsed="false">
      <c r="A47" s="16"/>
      <c r="B47" s="23" t="s">
        <v>75</v>
      </c>
      <c r="C47" s="24" t="n">
        <v>35</v>
      </c>
      <c r="D47" s="25" t="n">
        <v>30</v>
      </c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30</v>
      </c>
      <c r="I47" s="28" t="str">
        <f aca="false">Q47&amp;COUNTIF($H$2:$H47,H47)</f>
        <v>Perth Strathtay Harriers2</v>
      </c>
      <c r="J47" s="28" t="str">
        <f aca="false">VLOOKUP(L47,ClubNames,2,FALSE())&amp;COUNTIF($L$2:$L47,L47)</f>
        <v>Linlithgow AC1</v>
      </c>
      <c r="L47" s="30" t="n">
        <v>27</v>
      </c>
      <c r="M47" s="43" t="s">
        <v>492</v>
      </c>
      <c r="O47" s="9" t="n">
        <f aca="false">1+O46</f>
        <v>46</v>
      </c>
      <c r="P47" s="14" t="str">
        <f aca="false">VLOOKUP(I47,J:M,4,FALSE())&amp;IF(RIGHT(D47,1)="V"," (V)",IF(RIGHT(D47,1)="J"," (J)",""))</f>
        <v>Thorfi Timoney</v>
      </c>
      <c r="Q47" s="14" t="str">
        <f aca="false">VLOOKUP(H47,ClubNames,2,FALSE())</f>
        <v>Perth Strathtay Harriers</v>
      </c>
      <c r="R47" s="15" t="n">
        <f aca="false">TIME(A47,B47,C47)</f>
        <v>0.0052662037037037</v>
      </c>
    </row>
    <row r="48" customFormat="false" ht="15.75" hidden="false" customHeight="false" outlineLevel="0" collapsed="false">
      <c r="A48" s="16"/>
      <c r="B48" s="23" t="s">
        <v>75</v>
      </c>
      <c r="C48" s="24" t="n">
        <v>35</v>
      </c>
      <c r="D48" s="25" t="n">
        <v>16</v>
      </c>
      <c r="E48" s="26" t="n">
        <v>47</v>
      </c>
      <c r="F48" s="2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16</v>
      </c>
      <c r="I48" s="28" t="str">
        <f aca="false">Q48&amp;COUNTIF($H$2:$H48,H48)</f>
        <v>Dundee Hawkhill Harriers4</v>
      </c>
      <c r="J48" s="28" t="str">
        <f aca="false">VLOOKUP(L48,ClubNames,2,FALSE())&amp;COUNTIF($L$2:$L48,L48)</f>
        <v>Linlithgow AC2</v>
      </c>
      <c r="L48" s="30" t="n">
        <v>27</v>
      </c>
      <c r="M48" s="62" t="s">
        <v>493</v>
      </c>
      <c r="O48" s="9" t="n">
        <f aca="false">1+O47</f>
        <v>47</v>
      </c>
      <c r="P48" s="14" t="str">
        <f aca="false">VLOOKUP(I48,J:M,4,FALSE())&amp;IF(RIGHT(D48,1)="V"," (V)",IF(RIGHT(D48,1)="J"," (J)",""))</f>
        <v>Alex Gilmartin</v>
      </c>
      <c r="Q48" s="14" t="str">
        <f aca="false">VLOOKUP(H48,ClubNames,2,FALSE())</f>
        <v>Dundee Hawkhill Harriers</v>
      </c>
      <c r="R48" s="15" t="n">
        <f aca="false">TIME(A48,B48,C48)</f>
        <v>0.0052662037037037</v>
      </c>
    </row>
    <row r="49" customFormat="false" ht="15.75" hidden="false" customHeight="false" outlineLevel="0" collapsed="false">
      <c r="A49" s="16"/>
      <c r="B49" s="23" t="s">
        <v>75</v>
      </c>
      <c r="C49" s="24" t="n">
        <v>39</v>
      </c>
      <c r="D49" s="25" t="n">
        <v>29</v>
      </c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29</v>
      </c>
      <c r="I49" s="28" t="str">
        <f aca="false">Q49&amp;COUNTIF($H$2:$H49,H49)</f>
        <v>Team Borders3</v>
      </c>
      <c r="J49" s="28" t="str">
        <f aca="false">VLOOKUP(L49,ClubNames,2,FALSE())&amp;COUNTIF($L$2:$L49,L49)</f>
        <v>Linlithgow AC3</v>
      </c>
      <c r="L49" s="30" t="n">
        <v>27</v>
      </c>
      <c r="M49" s="62" t="s">
        <v>494</v>
      </c>
      <c r="O49" s="9" t="n">
        <f aca="false">1+O48</f>
        <v>48</v>
      </c>
      <c r="P49" s="14" t="str">
        <f aca="false">VLOOKUP(I49,J:M,4,FALSE())&amp;IF(RIGHT(D49,1)="V"," (V)",IF(RIGHT(D49,1)="J"," (J)",""))</f>
        <v>Noah Wilson</v>
      </c>
      <c r="Q49" s="14" t="str">
        <f aca="false">VLOOKUP(H49,ClubNames,2,FALSE())</f>
        <v>Team Borders</v>
      </c>
      <c r="R49" s="15" t="n">
        <f aca="false">TIME(A49,B49,C49)</f>
        <v>0.0053125</v>
      </c>
    </row>
    <row r="50" customFormat="false" ht="15.75" hidden="false" customHeight="false" outlineLevel="0" collapsed="false">
      <c r="A50" s="16"/>
      <c r="B50" s="23" t="s">
        <v>75</v>
      </c>
      <c r="C50" s="24" t="n">
        <v>41</v>
      </c>
      <c r="D50" s="25" t="n">
        <v>3</v>
      </c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3</v>
      </c>
      <c r="I50" s="28" t="str">
        <f aca="false">Q50&amp;COUNTIF($H$2:$H50,H50)</f>
        <v>Lothian Running Club1</v>
      </c>
      <c r="J50" s="28" t="str">
        <f aca="false">VLOOKUP(L50,ClubNames,2,FALSE())&amp;COUNTIF($L$2:$L50,L50)</f>
        <v>Linlithgow AC4</v>
      </c>
      <c r="L50" s="30" t="n">
        <v>27</v>
      </c>
      <c r="M50" s="14" t="s">
        <v>495</v>
      </c>
      <c r="O50" s="9" t="n">
        <f aca="false">1+O49</f>
        <v>49</v>
      </c>
      <c r="P50" s="14" t="str">
        <f aca="false">VLOOKUP(I50,J:M,4,FALSE())&amp;IF(RIGHT(D50,1)="V"," (V)",IF(RIGHT(D50,1)="J"," (J)",""))</f>
        <v>Hunter Stewart</v>
      </c>
      <c r="Q50" s="14" t="str">
        <f aca="false">VLOOKUP(H50,ClubNames,2,FALSE())</f>
        <v>Lothian Running Club</v>
      </c>
      <c r="R50" s="15" t="n">
        <f aca="false">TIME(A50,B50,C50)</f>
        <v>0.00533564814814815</v>
      </c>
    </row>
    <row r="51" customFormat="false" ht="15.75" hidden="false" customHeight="false" outlineLevel="0" collapsed="false">
      <c r="A51" s="16"/>
      <c r="B51" s="23" t="s">
        <v>75</v>
      </c>
      <c r="C51" s="24" t="n">
        <v>44</v>
      </c>
      <c r="D51" s="25" t="n">
        <v>1</v>
      </c>
      <c r="E51" s="26" t="n">
        <v>50</v>
      </c>
      <c r="F51" s="2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1</v>
      </c>
      <c r="I51" s="28" t="str">
        <f aca="false">Q51&amp;COUNTIF($H$2:$H51,H51)</f>
        <v>Edinburgh AC8</v>
      </c>
      <c r="J51" s="28" t="str">
        <f aca="false">VLOOKUP(L51,ClubNames,2,FALSE())&amp;COUNTIF($L$2:$L51,L51)</f>
        <v>Linlithgow AC5</v>
      </c>
      <c r="L51" s="30" t="n">
        <v>27</v>
      </c>
      <c r="M51" s="62" t="s">
        <v>496</v>
      </c>
      <c r="O51" s="9" t="n">
        <v>50</v>
      </c>
      <c r="P51" s="14" t="str">
        <f aca="false">VLOOKUP(I51,J:M,4,FALSE())&amp;IF(RIGHT(D51,1)="V"," (V)",IF(RIGHT(D51,1)="J"," (J)",""))</f>
        <v>Rory Macpherson</v>
      </c>
      <c r="Q51" s="14" t="str">
        <f aca="false">VLOOKUP(H51,ClubNames,2,FALSE())</f>
        <v>Edinburgh AC</v>
      </c>
      <c r="R51" s="15" t="n">
        <f aca="false">TIME(A51,B51,C51)</f>
        <v>0.00537037037037037</v>
      </c>
    </row>
    <row r="52" customFormat="false" ht="15.75" hidden="false" customHeight="false" outlineLevel="0" collapsed="false">
      <c r="A52" s="16"/>
      <c r="B52" s="23" t="s">
        <v>75</v>
      </c>
      <c r="C52" s="24" t="n">
        <v>47</v>
      </c>
      <c r="D52" s="25" t="n">
        <v>19</v>
      </c>
      <c r="E52" s="26" t="n">
        <v>51</v>
      </c>
      <c r="F52" s="27" t="str">
        <f aca="false">Clubs!B53</f>
        <v>Haddington Running Club</v>
      </c>
      <c r="G52" s="28" t="n">
        <f aca="false">COUNTIF($H:$H,E52)</f>
        <v>2</v>
      </c>
      <c r="H52" s="29" t="n">
        <f aca="false">IF(OR(RIGHT(D52,1)="V",RIGHT(D52,1)="J"),VALUE(LEFT(D52,LEN(D52)-1)),D52)</f>
        <v>19</v>
      </c>
      <c r="I52" s="28" t="str">
        <f aca="false">Q52&amp;COUNTIF($H$2:$H52,H52)</f>
        <v>Metro Aberdeen Running Club3</v>
      </c>
      <c r="J52" s="28" t="str">
        <f aca="false">VLOOKUP(L52,ClubNames,2,FALSE())&amp;COUNTIF($L$2:$L52,L52)</f>
        <v>Team Borders1</v>
      </c>
      <c r="L52" s="30" t="n">
        <v>29</v>
      </c>
      <c r="M52" s="31" t="s">
        <v>497</v>
      </c>
      <c r="O52" s="9" t="n">
        <v>51</v>
      </c>
      <c r="P52" s="14" t="str">
        <f aca="false">VLOOKUP(I52,J:M,4,FALSE())&amp;IF(RIGHT(D52,1)="V"," (V)",IF(RIGHT(D52,1)="J"," (J)",""))</f>
        <v>Nico Maciocia</v>
      </c>
      <c r="Q52" s="14" t="str">
        <f aca="false">VLOOKUP(H52,ClubNames,2,FALSE())</f>
        <v>Metro Aberdeen Running Club</v>
      </c>
      <c r="R52" s="15" t="n">
        <f aca="false">TIME(A52,B52,C52)</f>
        <v>0.00540509259259259</v>
      </c>
    </row>
    <row r="53" customFormat="false" ht="15.75" hidden="false" customHeight="false" outlineLevel="0" collapsed="false">
      <c r="A53" s="16"/>
      <c r="B53" s="23" t="s">
        <v>75</v>
      </c>
      <c r="C53" s="24" t="n">
        <v>49</v>
      </c>
      <c r="D53" s="25" t="n">
        <v>16</v>
      </c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16</v>
      </c>
      <c r="I53" s="28" t="str">
        <f aca="false">Q53&amp;COUNTIF($H$2:$H53,H53)</f>
        <v>Dundee Hawkhill Harriers5</v>
      </c>
      <c r="J53" s="28" t="str">
        <f aca="false">VLOOKUP(L53,ClubNames,2,FALSE())&amp;COUNTIF($L$2:$L53,L53)</f>
        <v>Team Borders2</v>
      </c>
      <c r="L53" s="30" t="n">
        <v>29</v>
      </c>
      <c r="M53" s="31" t="s">
        <v>498</v>
      </c>
      <c r="O53" s="9" t="n">
        <v>52</v>
      </c>
      <c r="P53" s="14" t="str">
        <f aca="false">VLOOKUP(I53,J:M,4,FALSE())&amp;IF(RIGHT(D53,1)="V"," (V)",IF(RIGHT(D53,1)="J"," (J)",""))</f>
        <v>Cole Gilmartin</v>
      </c>
      <c r="Q53" s="14" t="str">
        <f aca="false">VLOOKUP(H53,ClubNames,2,FALSE())</f>
        <v>Dundee Hawkhill Harriers</v>
      </c>
      <c r="R53" s="15" t="n">
        <f aca="false">TIME(A53,B53,C53)</f>
        <v>0.00542824074074074</v>
      </c>
    </row>
    <row r="54" customFormat="false" ht="15.75" hidden="false" customHeight="false" outlineLevel="0" collapsed="false">
      <c r="A54" s="16"/>
      <c r="B54" s="23" t="s">
        <v>75</v>
      </c>
      <c r="C54" s="24" t="n">
        <v>51</v>
      </c>
      <c r="D54" s="25" t="n">
        <v>7</v>
      </c>
      <c r="E54" s="26" t="n">
        <v>53</v>
      </c>
      <c r="F54" s="2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7</v>
      </c>
      <c r="I54" s="28" t="str">
        <f aca="false">Q54&amp;COUNTIF($H$2:$H54,H54)</f>
        <v>Pitreavie AAC4</v>
      </c>
      <c r="J54" s="28" t="str">
        <f aca="false">VLOOKUP(L54,ClubNames,2,FALSE())&amp;COUNTIF($L$2:$L54,L54)</f>
        <v>Team Borders3</v>
      </c>
      <c r="L54" s="30" t="n">
        <v>29</v>
      </c>
      <c r="M54" s="31" t="s">
        <v>499</v>
      </c>
      <c r="O54" s="9" t="n">
        <v>53</v>
      </c>
      <c r="P54" s="14" t="str">
        <f aca="false">VLOOKUP(I54,J:M,4,FALSE())&amp;IF(RIGHT(D54,1)="V"," (V)",IF(RIGHT(D54,1)="J"," (J)",""))</f>
        <v>Campbell Nairn</v>
      </c>
      <c r="Q54" s="14" t="str">
        <f aca="false">VLOOKUP(H54,ClubNames,2,FALSE())</f>
        <v>Pitreavie AAC</v>
      </c>
      <c r="R54" s="15" t="n">
        <f aca="false">TIME(A54,B54,C54)</f>
        <v>0.00545138888888889</v>
      </c>
    </row>
    <row r="55" customFormat="false" ht="15.75" hidden="false" customHeight="false" outlineLevel="0" collapsed="false">
      <c r="A55" s="16"/>
      <c r="B55" s="23" t="s">
        <v>75</v>
      </c>
      <c r="C55" s="24" t="n">
        <v>51</v>
      </c>
      <c r="D55" s="25" t="n">
        <v>20</v>
      </c>
      <c r="E55" s="45"/>
      <c r="F55" s="45"/>
      <c r="G55" s="28"/>
      <c r="H55" s="29" t="n">
        <f aca="false">IF(OR(RIGHT(D55,1)="V",RIGHT(D55,1)="J"),VALUE(LEFT(D55,LEN(D55)-1)),D55)</f>
        <v>20</v>
      </c>
      <c r="I55" s="28" t="str">
        <f aca="false">Q55&amp;COUNTIF($H$2:$H55,H55)</f>
        <v>Harmeny AAC7</v>
      </c>
      <c r="J55" s="28" t="str">
        <f aca="false">VLOOKUP(L55,ClubNames,2,FALSE())&amp;COUNTIF($L$2:$L55,L55)</f>
        <v>Team Borders4</v>
      </c>
      <c r="L55" s="30" t="n">
        <v>29</v>
      </c>
      <c r="M55" s="31" t="s">
        <v>500</v>
      </c>
      <c r="O55" s="9" t="n">
        <v>54</v>
      </c>
      <c r="P55" s="14" t="str">
        <f aca="false">VLOOKUP(I55,J:M,4,FALSE())&amp;IF(RIGHT(D55,1)="V"," (V)",IF(RIGHT(D55,1)="J"," (J)",""))</f>
        <v>Angus McClelland</v>
      </c>
      <c r="Q55" s="14" t="str">
        <f aca="false">VLOOKUP(H55,ClubNames,2,FALSE())</f>
        <v>Harmeny AAC</v>
      </c>
      <c r="R55" s="15" t="n">
        <f aca="false">TIME(A55,B55,C55)</f>
        <v>0.00545138888888889</v>
      </c>
    </row>
    <row r="56" customFormat="false" ht="15.75" hidden="false" customHeight="false" outlineLevel="0" collapsed="false">
      <c r="A56" s="16"/>
      <c r="B56" s="23" t="s">
        <v>75</v>
      </c>
      <c r="C56" s="24" t="n">
        <v>54</v>
      </c>
      <c r="D56" s="25" t="n">
        <v>24</v>
      </c>
      <c r="E56" s="45"/>
      <c r="F56" s="45"/>
      <c r="G56" s="28"/>
      <c r="H56" s="29" t="n">
        <f aca="false">IF(OR(RIGHT(D56,1)="V",RIGHT(D56,1)="J"),VALUE(LEFT(D56,LEN(D56)-1)),D56)</f>
        <v>24</v>
      </c>
      <c r="I56" s="28" t="str">
        <f aca="false">Q56&amp;COUNTIF($H$2:$H56,H56)</f>
        <v>Strathearn Harriers4</v>
      </c>
      <c r="J56" s="28" t="str">
        <f aca="false">VLOOKUP(L56,ClubNames,2,FALSE())&amp;COUNTIF($L$2:$L56,L56)</f>
        <v>Perth Strathtay Harriers1</v>
      </c>
      <c r="L56" s="30" t="n">
        <v>30</v>
      </c>
      <c r="M56" s="75" t="s">
        <v>501</v>
      </c>
      <c r="O56" s="9" t="n">
        <v>55</v>
      </c>
      <c r="P56" s="14" t="str">
        <f aca="false">VLOOKUP(I56,J:M,4,FALSE())&amp;IF(RIGHT(D56,1)="V"," (V)",IF(RIGHT(D56,1)="J"," (J)",""))</f>
        <v>Ruaridh Yates</v>
      </c>
      <c r="Q56" s="14" t="str">
        <f aca="false">VLOOKUP(H56,ClubNames,2,FALSE())</f>
        <v>Strathearn Harriers</v>
      </c>
      <c r="R56" s="15" t="n">
        <f aca="false">TIME(A56,B56,C56)</f>
        <v>0.00548611111111111</v>
      </c>
    </row>
    <row r="57" customFormat="false" ht="15.75" hidden="false" customHeight="false" outlineLevel="0" collapsed="false">
      <c r="A57" s="16"/>
      <c r="B57" s="23" t="s">
        <v>75</v>
      </c>
      <c r="C57" s="24" t="n">
        <v>54</v>
      </c>
      <c r="D57" s="25" t="n">
        <v>24</v>
      </c>
      <c r="E57" s="45"/>
      <c r="F57" s="45"/>
      <c r="G57" s="28"/>
      <c r="H57" s="29" t="n">
        <f aca="false">IF(OR(RIGHT(D57,1)="V",RIGHT(D57,1)="J"),VALUE(LEFT(D57,LEN(D57)-1)),D57)</f>
        <v>24</v>
      </c>
      <c r="I57" s="28" t="str">
        <f aca="false">Q57&amp;COUNTIF($H$2:$H57,H57)</f>
        <v>Strathearn Harriers5</v>
      </c>
      <c r="J57" s="28" t="str">
        <f aca="false">VLOOKUP(L57,ClubNames,2,FALSE())&amp;COUNTIF($L$2:$L57,L57)</f>
        <v>Perth Strathtay Harriers2</v>
      </c>
      <c r="L57" s="30" t="n">
        <v>30</v>
      </c>
      <c r="M57" s="75" t="s">
        <v>502</v>
      </c>
      <c r="O57" s="9" t="n">
        <v>56</v>
      </c>
      <c r="P57" s="14" t="str">
        <f aca="false">VLOOKUP(I57,J:M,4,FALSE())&amp;IF(RIGHT(D57,1)="V"," (V)",IF(RIGHT(D57,1)="J"," (J)",""))</f>
        <v>Zachary White</v>
      </c>
      <c r="Q57" s="14" t="str">
        <f aca="false">VLOOKUP(H57,ClubNames,2,FALSE())</f>
        <v>Strathearn Harriers</v>
      </c>
      <c r="R57" s="15" t="n">
        <f aca="false">TIME(A57,B57,C57)</f>
        <v>0.00548611111111111</v>
      </c>
    </row>
    <row r="58" customFormat="false" ht="15.75" hidden="false" customHeight="false" outlineLevel="0" collapsed="false">
      <c r="A58" s="16"/>
      <c r="B58" s="23" t="s">
        <v>75</v>
      </c>
      <c r="C58" s="24" t="n">
        <v>57</v>
      </c>
      <c r="D58" s="25" t="n">
        <v>32</v>
      </c>
      <c r="E58" s="45"/>
      <c r="F58" s="45"/>
      <c r="G58" s="28"/>
      <c r="H58" s="29" t="n">
        <f aca="false">IF(OR(RIGHT(D58,1)="V",RIGHT(D58,1)="J"),VALUE(LEFT(D58,LEN(D58)-1)),D58)</f>
        <v>32</v>
      </c>
      <c r="I58" s="28" t="str">
        <f aca="false">Q58&amp;COUNTIF($H$2:$H58,H58)</f>
        <v>Lasswade AAC2</v>
      </c>
      <c r="J58" s="28" t="str">
        <f aca="false">VLOOKUP(L58,ClubNames,2,FALSE())&amp;COUNTIF($L$2:$L58,L58)</f>
        <v>Perth Strathtay Harriers3</v>
      </c>
      <c r="L58" s="30" t="n">
        <v>30</v>
      </c>
      <c r="M58" s="75" t="s">
        <v>503</v>
      </c>
      <c r="O58" s="9" t="n">
        <v>57</v>
      </c>
      <c r="P58" s="14" t="str">
        <f aca="false">VLOOKUP(I58,J:M,4,FALSE())&amp;IF(RIGHT(D58,1)="V"," (V)",IF(RIGHT(D58,1)="J"," (J)",""))</f>
        <v>Innes Milne</v>
      </c>
      <c r="Q58" s="14" t="str">
        <f aca="false">VLOOKUP(H58,ClubNames,2,FALSE())</f>
        <v>Lasswade AAC</v>
      </c>
      <c r="R58" s="15" t="n">
        <f aca="false">TIME(A58,B58,C58)</f>
        <v>0.00552083333333333</v>
      </c>
    </row>
    <row r="59" customFormat="false" ht="15.75" hidden="false" customHeight="false" outlineLevel="0" collapsed="false">
      <c r="A59" s="16"/>
      <c r="B59" s="23" t="s">
        <v>75</v>
      </c>
      <c r="C59" s="24" t="n">
        <v>57</v>
      </c>
      <c r="D59" s="25" t="n">
        <v>27</v>
      </c>
      <c r="E59" s="45"/>
      <c r="F59" s="45"/>
      <c r="G59" s="28"/>
      <c r="H59" s="29" t="n">
        <f aca="false">IF(OR(RIGHT(D59,1)="V",RIGHT(D59,1)="J"),VALUE(LEFT(D59,LEN(D59)-1)),D59)</f>
        <v>27</v>
      </c>
      <c r="I59" s="28" t="str">
        <f aca="false">Q59&amp;COUNTIF($H$2:$H59,H59)</f>
        <v>Linlithgow AC4</v>
      </c>
      <c r="J59" s="28" t="str">
        <f aca="false">VLOOKUP(L59,ClubNames,2,FALSE())&amp;COUNTIF($L$2:$L59,L59)</f>
        <v>Corstorphine AAC1</v>
      </c>
      <c r="L59" s="30" t="n">
        <v>31</v>
      </c>
      <c r="M59" s="31" t="s">
        <v>504</v>
      </c>
      <c r="O59" s="9" t="n">
        <v>58</v>
      </c>
      <c r="P59" s="14" t="str">
        <f aca="false">VLOOKUP(I59,J:M,4,FALSE())&amp;IF(RIGHT(D59,1)="V"," (V)",IF(RIGHT(D59,1)="J"," (J)",""))</f>
        <v>James Ferrario</v>
      </c>
      <c r="Q59" s="14" t="str">
        <f aca="false">VLOOKUP(H59,ClubNames,2,FALSE())</f>
        <v>Linlithgow AC</v>
      </c>
      <c r="R59" s="15" t="n">
        <f aca="false">TIME(A59,B59,C59)</f>
        <v>0.00552083333333333</v>
      </c>
    </row>
    <row r="60" customFormat="false" ht="15.75" hidden="false" customHeight="false" outlineLevel="0" collapsed="false">
      <c r="A60" s="16"/>
      <c r="B60" s="23" t="s">
        <v>75</v>
      </c>
      <c r="C60" s="24" t="n">
        <v>57</v>
      </c>
      <c r="D60" s="25" t="n">
        <v>27</v>
      </c>
      <c r="E60" s="45"/>
      <c r="F60" s="45"/>
      <c r="G60" s="28"/>
      <c r="H60" s="29" t="n">
        <f aca="false">IF(OR(RIGHT(D60,1)="V",RIGHT(D60,1)="J"),VALUE(LEFT(D60,LEN(D60)-1)),D60)</f>
        <v>27</v>
      </c>
      <c r="I60" s="28" t="str">
        <f aca="false">Q60&amp;COUNTIF($H$2:$H60,H60)</f>
        <v>Linlithgow AC5</v>
      </c>
      <c r="J60" s="28" t="str">
        <f aca="false">VLOOKUP(L60,ClubNames,2,FALSE())&amp;COUNTIF($L$2:$L60,L60)</f>
        <v>Corstorphine AAC2</v>
      </c>
      <c r="L60" s="30" t="n">
        <v>31</v>
      </c>
      <c r="M60" s="31" t="s">
        <v>505</v>
      </c>
      <c r="O60" s="9" t="n">
        <v>59</v>
      </c>
      <c r="P60" s="14" t="str">
        <f aca="false">VLOOKUP(I60,J:M,4,FALSE())&amp;IF(RIGHT(D60,1)="V"," (V)",IF(RIGHT(D60,1)="J"," (J)",""))</f>
        <v>Lewis Bogle</v>
      </c>
      <c r="Q60" s="14" t="str">
        <f aca="false">VLOOKUP(H60,ClubNames,2,FALSE())</f>
        <v>Linlithgow AC</v>
      </c>
      <c r="R60" s="15" t="n">
        <f aca="false">TIME(A60,B60,C60)</f>
        <v>0.00552083333333333</v>
      </c>
    </row>
    <row r="61" customFormat="false" ht="15.75" hidden="false" customHeight="false" outlineLevel="0" collapsed="false">
      <c r="A61" s="16"/>
      <c r="B61" s="23" t="s">
        <v>96</v>
      </c>
      <c r="C61" s="24" t="n">
        <v>1</v>
      </c>
      <c r="D61" s="25" t="n">
        <v>36</v>
      </c>
      <c r="E61" s="45"/>
      <c r="F61" s="45"/>
      <c r="G61" s="28"/>
      <c r="H61" s="29" t="n">
        <f aca="false">IF(OR(RIGHT(D61,1)="V",RIGHT(D61,1)="J"),VALUE(LEFT(D61,LEN(D61)-1)),D61)</f>
        <v>36</v>
      </c>
      <c r="I61" s="28" t="str">
        <f aca="false">Q61&amp;COUNTIF($H$2:$H61,H61)</f>
        <v>Banchory Stonehaven AC1</v>
      </c>
      <c r="J61" s="28" t="str">
        <f aca="false">VLOOKUP(L61,ClubNames,2,FALSE())&amp;COUNTIF($L$2:$L61,L61)</f>
        <v>Corstorphine AAC3</v>
      </c>
      <c r="L61" s="30" t="n">
        <v>31</v>
      </c>
      <c r="M61" s="31" t="s">
        <v>506</v>
      </c>
      <c r="O61" s="9" t="n">
        <v>60</v>
      </c>
      <c r="P61" s="14" t="str">
        <f aca="false">VLOOKUP(I61,J:M,4,FALSE())&amp;IF(RIGHT(D61,1)="V"," (V)",IF(RIGHT(D61,1)="J"," (J)",""))</f>
        <v>Hamish Thom</v>
      </c>
      <c r="Q61" s="14" t="str">
        <f aca="false">VLOOKUP(H61,ClubNames,2,FALSE())</f>
        <v>Banchory Stonehaven AC</v>
      </c>
      <c r="R61" s="15" t="n">
        <f aca="false">TIME(A61,B61,C61)</f>
        <v>0.00556712962962963</v>
      </c>
    </row>
    <row r="62" customFormat="false" ht="15.75" hidden="false" customHeight="false" outlineLevel="0" collapsed="false">
      <c r="A62" s="16"/>
      <c r="B62" s="23" t="s">
        <v>96</v>
      </c>
      <c r="C62" s="24" t="n">
        <v>6</v>
      </c>
      <c r="D62" s="25" t="n">
        <v>51</v>
      </c>
      <c r="E62" s="45"/>
      <c r="F62" s="45"/>
      <c r="G62" s="28"/>
      <c r="H62" s="29" t="n">
        <f aca="false">IF(OR(RIGHT(D62,1)="V",RIGHT(D62,1)="J"),VALUE(LEFT(D62,LEN(D62)-1)),D62)</f>
        <v>51</v>
      </c>
      <c r="I62" s="28" t="str">
        <f aca="false">Q62&amp;COUNTIF($H$2:$H62,H62)</f>
        <v>Haddington Running Club2</v>
      </c>
      <c r="J62" s="28" t="str">
        <f aca="false">VLOOKUP(L62,ClubNames,2,FALSE())&amp;COUNTIF($L$2:$L62,L62)</f>
        <v>Corstorphine AAC4</v>
      </c>
      <c r="L62" s="30" t="n">
        <v>31</v>
      </c>
      <c r="M62" s="31" t="s">
        <v>507</v>
      </c>
      <c r="O62" s="9" t="n">
        <v>61</v>
      </c>
      <c r="P62" s="14" t="str">
        <f aca="false">VLOOKUP(I62,J:M,4,FALSE())&amp;IF(RIGHT(D62,1)="V"," (V)",IF(RIGHT(D62,1)="J"," (J)",""))</f>
        <v>Theo Pegg</v>
      </c>
      <c r="Q62" s="14" t="str">
        <f aca="false">VLOOKUP(H62,ClubNames,2,FALSE())</f>
        <v>Haddington Running Club</v>
      </c>
      <c r="R62" s="15" t="n">
        <f aca="false">TIME(A62,B62,C62)</f>
        <v>0.005625</v>
      </c>
    </row>
    <row r="63" customFormat="false" ht="15.75" hidden="false" customHeight="false" outlineLevel="0" collapsed="false">
      <c r="A63" s="16"/>
      <c r="B63" s="23" t="s">
        <v>96</v>
      </c>
      <c r="C63" s="24" t="n">
        <v>10</v>
      </c>
      <c r="D63" s="25" t="n">
        <v>41</v>
      </c>
      <c r="E63" s="45"/>
      <c r="F63" s="45"/>
      <c r="G63" s="28"/>
      <c r="H63" s="29" t="n">
        <f aca="false">IF(OR(RIGHT(D63,1)="V",RIGHT(D63,1)="J"),VALUE(LEFT(D63,LEN(D63)-1)),D63)</f>
        <v>41</v>
      </c>
      <c r="I63" s="28" t="str">
        <f aca="false">Q63&amp;COUNTIF($H$2:$H63,H63)</f>
        <v>Anster Haddies Running Club1</v>
      </c>
      <c r="J63" s="28" t="str">
        <f aca="false">VLOOKUP(L63,ClubNames,2,FALSE())&amp;COUNTIF($L$2:$L63,L63)</f>
        <v>Lasswade AAC1</v>
      </c>
      <c r="L63" s="30" t="n">
        <v>32</v>
      </c>
      <c r="M63" s="31" t="s">
        <v>508</v>
      </c>
      <c r="O63" s="9" t="n">
        <v>62</v>
      </c>
      <c r="P63" s="14" t="str">
        <f aca="false">VLOOKUP(I63,J:M,4,FALSE())&amp;IF(RIGHT(D63,1)="V"," (V)",IF(RIGHT(D63,1)="J"," (J)",""))</f>
        <v>Sam Rainey</v>
      </c>
      <c r="Q63" s="14" t="str">
        <f aca="false">VLOOKUP(H63,ClubNames,2,FALSE())</f>
        <v>Anster Haddies Running Club</v>
      </c>
      <c r="R63" s="15" t="n">
        <f aca="false">TIME(A63,B63,C63)</f>
        <v>0.0056712962962963</v>
      </c>
    </row>
    <row r="64" customFormat="false" ht="15.75" hidden="false" customHeight="false" outlineLevel="0" collapsed="false">
      <c r="A64" s="16"/>
      <c r="B64" s="23" t="s">
        <v>96</v>
      </c>
      <c r="C64" s="24" t="n">
        <v>10</v>
      </c>
      <c r="D64" s="25" t="n">
        <v>31</v>
      </c>
      <c r="E64" s="45"/>
      <c r="F64" s="45"/>
      <c r="G64" s="28"/>
      <c r="H64" s="29" t="n">
        <f aca="false">IF(OR(RIGHT(D64,1)="V",RIGHT(D64,1)="J"),VALUE(LEFT(D64,LEN(D64)-1)),D64)</f>
        <v>31</v>
      </c>
      <c r="I64" s="28" t="str">
        <f aca="false">Q64&amp;COUNTIF($H$2:$H64,H64)</f>
        <v>Corstorphine AAC4</v>
      </c>
      <c r="J64" s="28" t="str">
        <f aca="false">VLOOKUP(L64,ClubNames,2,FALSE())&amp;COUNTIF($L$2:$L64,L64)</f>
        <v>Lasswade AAC2</v>
      </c>
      <c r="L64" s="30" t="n">
        <v>32</v>
      </c>
      <c r="M64" s="31" t="s">
        <v>509</v>
      </c>
      <c r="O64" s="9" t="n">
        <v>63</v>
      </c>
      <c r="P64" s="14" t="str">
        <f aca="false">VLOOKUP(I64,J:M,4,FALSE())&amp;IF(RIGHT(D64,1)="V"," (V)",IF(RIGHT(D64,1)="J"," (J)",""))</f>
        <v>Gari Anderson</v>
      </c>
      <c r="Q64" s="14" t="str">
        <f aca="false">VLOOKUP(H64,ClubNames,2,FALSE())</f>
        <v>Corstorphine AAC</v>
      </c>
      <c r="R64" s="15" t="n">
        <f aca="false">TIME(A64,B64,C64)</f>
        <v>0.0056712962962963</v>
      </c>
    </row>
    <row r="65" customFormat="false" ht="15.75" hidden="false" customHeight="false" outlineLevel="0" collapsed="false">
      <c r="A65" s="16"/>
      <c r="B65" s="23" t="s">
        <v>96</v>
      </c>
      <c r="C65" s="24" t="n">
        <v>13</v>
      </c>
      <c r="D65" s="25" t="n">
        <v>44</v>
      </c>
      <c r="E65" s="45"/>
      <c r="F65" s="45"/>
      <c r="G65" s="28"/>
      <c r="H65" s="29" t="n">
        <f aca="false">IF(OR(RIGHT(D65,1)="V",RIGHT(D65,1)="J"),VALUE(LEFT(D65,LEN(D65)-1)),D65)</f>
        <v>44</v>
      </c>
      <c r="I65" s="28" t="str">
        <f aca="false">Q65&amp;COUNTIF($H$2:$H65,H65)</f>
        <v>Montrose and District AC4</v>
      </c>
      <c r="J65" s="28" t="str">
        <f aca="false">VLOOKUP(L65,ClubNames,2,FALSE())&amp;COUNTIF($L$2:$L65,L65)</f>
        <v>Banchory Stonehaven AC1</v>
      </c>
      <c r="L65" s="30" t="n">
        <v>36</v>
      </c>
      <c r="M65" s="31" t="s">
        <v>510</v>
      </c>
      <c r="O65" s="9" t="n">
        <v>64</v>
      </c>
      <c r="P65" s="14" t="str">
        <f aca="false">VLOOKUP(I65,J:M,4,FALSE())&amp;IF(RIGHT(D65,1)="V"," (V)",IF(RIGHT(D65,1)="J"," (J)",""))</f>
        <v>Olly Gibbons </v>
      </c>
      <c r="Q65" s="14" t="str">
        <f aca="false">VLOOKUP(H65,ClubNames,2,FALSE())</f>
        <v>Montrose and District AC</v>
      </c>
      <c r="R65" s="15" t="n">
        <f aca="false">TIME(A65,B65,C65)</f>
        <v>0.00570601851851852</v>
      </c>
    </row>
    <row r="66" customFormat="false" ht="15.75" hidden="false" customHeight="false" outlineLevel="0" collapsed="false">
      <c r="A66" s="16"/>
      <c r="B66" s="23" t="s">
        <v>96</v>
      </c>
      <c r="C66" s="24" t="n">
        <v>16</v>
      </c>
      <c r="D66" s="25" t="n">
        <v>11</v>
      </c>
      <c r="E66" s="45"/>
      <c r="F66" s="45"/>
      <c r="G66" s="28"/>
      <c r="H66" s="29" t="n">
        <f aca="false">IF(OR(RIGHT(D66,1)="V",RIGHT(D66,1)="J"),VALUE(LEFT(D66,LEN(D66)-1)),D66)</f>
        <v>11</v>
      </c>
      <c r="I66" s="28" t="str">
        <f aca="false">Q66&amp;COUNTIF($H$2:$H66,H66)</f>
        <v>Falkirk Victoria Harriers3</v>
      </c>
      <c r="J66" s="28" t="str">
        <f aca="false">VLOOKUP(L66,ClubNames,2,FALSE())&amp;COUNTIF($L$2:$L66,L66)</f>
        <v>Dunfermline Track &amp; Field AC1</v>
      </c>
      <c r="L66" s="30" t="n">
        <v>39</v>
      </c>
      <c r="M66" s="43" t="s">
        <v>511</v>
      </c>
      <c r="O66" s="9" t="n">
        <v>65</v>
      </c>
      <c r="P66" s="14" t="str">
        <f aca="false">VLOOKUP(I66,J:M,4,FALSE())&amp;IF(RIGHT(D66,1)="V"," (V)",IF(RIGHT(D66,1)="J"," (J)",""))</f>
        <v>Max Alexander</v>
      </c>
      <c r="Q66" s="14" t="str">
        <f aca="false">VLOOKUP(H66,ClubNames,2,FALSE())</f>
        <v>Falkirk Victoria Harriers</v>
      </c>
      <c r="R66" s="15" t="n">
        <f aca="false">TIME(A66,B66,C66)</f>
        <v>0.00574074074074074</v>
      </c>
    </row>
    <row r="67" customFormat="false" ht="15.75" hidden="false" customHeight="false" outlineLevel="0" collapsed="false">
      <c r="A67" s="16"/>
      <c r="B67" s="23" t="s">
        <v>96</v>
      </c>
      <c r="C67" s="24" t="n">
        <v>25</v>
      </c>
      <c r="D67" s="25" t="n">
        <v>20</v>
      </c>
      <c r="E67" s="45"/>
      <c r="F67" s="45"/>
      <c r="G67" s="28"/>
      <c r="H67" s="29" t="n">
        <f aca="false">IF(OR(RIGHT(D67,1)="V",RIGHT(D67,1)="J"),VALUE(LEFT(D67,LEN(D67)-1)),D67)</f>
        <v>20</v>
      </c>
      <c r="I67" s="28" t="str">
        <f aca="false">Q67&amp;COUNTIF($H$2:$H67,H67)</f>
        <v>Harmeny AAC8</v>
      </c>
      <c r="J67" s="28" t="str">
        <f aca="false">VLOOKUP(L67,ClubNames,2,FALSE())&amp;COUNTIF($L$2:$L67,L67)</f>
        <v>Anster Haddies Running Club1</v>
      </c>
      <c r="L67" s="30" t="n">
        <v>41</v>
      </c>
      <c r="M67" s="38" t="s">
        <v>512</v>
      </c>
      <c r="O67" s="9" t="n">
        <v>66</v>
      </c>
      <c r="P67" s="14" t="str">
        <f aca="false">VLOOKUP(I67,J:M,4,FALSE())&amp;IF(RIGHT(D67,1)="V"," (V)",IF(RIGHT(D67,1)="J"," (J)",""))</f>
        <v>Ludo Beattie</v>
      </c>
      <c r="Q67" s="14" t="str">
        <f aca="false">VLOOKUP(H67,ClubNames,2,FALSE())</f>
        <v>Harmeny AAC</v>
      </c>
      <c r="R67" s="15" t="n">
        <f aca="false">TIME(A67,B67,C67)</f>
        <v>0.00584490740740741</v>
      </c>
    </row>
    <row r="68" customFormat="false" ht="15.75" hidden="false" customHeight="false" outlineLevel="0" collapsed="false">
      <c r="A68" s="16"/>
      <c r="B68" s="23" t="s">
        <v>96</v>
      </c>
      <c r="C68" s="24" t="n">
        <v>29</v>
      </c>
      <c r="D68" s="25" t="n">
        <v>30</v>
      </c>
      <c r="E68" s="45"/>
      <c r="F68" s="45"/>
      <c r="G68" s="28"/>
      <c r="H68" s="29" t="n">
        <f aca="false">IF(OR(RIGHT(D68,1)="V",RIGHT(D68,1)="J"),VALUE(LEFT(D68,LEN(D68)-1)),D68)</f>
        <v>30</v>
      </c>
      <c r="I68" s="28" t="str">
        <f aca="false">Q68&amp;COUNTIF($H$2:$H68,H68)</f>
        <v>Perth Strathtay Harriers3</v>
      </c>
      <c r="J68" s="28" t="str">
        <f aca="false">VLOOKUP(L68,ClubNames,2,FALSE())&amp;COUNTIF($L$2:$L68,L68)</f>
        <v>Montrose and District AC1</v>
      </c>
      <c r="L68" s="30" t="n">
        <v>44</v>
      </c>
      <c r="M68" s="46" t="s">
        <v>513</v>
      </c>
      <c r="O68" s="9" t="n">
        <v>67</v>
      </c>
      <c r="P68" s="14" t="str">
        <f aca="false">VLOOKUP(I68,J:M,4,FALSE())&amp;IF(RIGHT(D68,1)="V"," (V)",IF(RIGHT(D68,1)="J"," (J)",""))</f>
        <v>Christopher Cooper</v>
      </c>
      <c r="Q68" s="14" t="str">
        <f aca="false">VLOOKUP(H68,ClubNames,2,FALSE())</f>
        <v>Perth Strathtay Harriers</v>
      </c>
      <c r="R68" s="15" t="n">
        <f aca="false">TIME(A68,B68,C68)</f>
        <v>0.0058912037037037</v>
      </c>
    </row>
    <row r="69" customFormat="false" ht="15.75" hidden="false" customHeight="false" outlineLevel="0" collapsed="false">
      <c r="A69" s="16"/>
      <c r="B69" s="23" t="s">
        <v>96</v>
      </c>
      <c r="C69" s="24" t="n">
        <v>29</v>
      </c>
      <c r="D69" s="25" t="n">
        <v>17</v>
      </c>
      <c r="E69" s="45"/>
      <c r="F69" s="45"/>
      <c r="G69" s="28"/>
      <c r="H69" s="29" t="n">
        <f aca="false">IF(OR(RIGHT(D69,1)="V",RIGHT(D69,1)="J"),VALUE(LEFT(D69,LEN(D69)-1)),D69)</f>
        <v>17</v>
      </c>
      <c r="I69" s="28" t="str">
        <f aca="false">Q69&amp;COUNTIF($H$2:$H69,H69)</f>
        <v>George Heriots School2</v>
      </c>
      <c r="J69" s="28" t="str">
        <f aca="false">VLOOKUP(L69,ClubNames,2,FALSE())&amp;COUNTIF($L$2:$L69,L69)</f>
        <v>Montrose and District AC2</v>
      </c>
      <c r="L69" s="30" t="n">
        <v>44</v>
      </c>
      <c r="M69" s="46" t="s">
        <v>514</v>
      </c>
      <c r="O69" s="9" t="n">
        <v>68</v>
      </c>
      <c r="P69" s="14" t="str">
        <f aca="false">VLOOKUP(I69,J:M,4,FALSE())&amp;IF(RIGHT(D69,1)="V"," (V)",IF(RIGHT(D69,1)="J"," (J)",""))</f>
        <v>Max Chanchikov</v>
      </c>
      <c r="Q69" s="14" t="str">
        <f aca="false">VLOOKUP(H69,ClubNames,2,FALSE())</f>
        <v>George Heriots School</v>
      </c>
      <c r="R69" s="15" t="n">
        <f aca="false">TIME(A69,B69,C69)</f>
        <v>0.0058912037037037</v>
      </c>
    </row>
    <row r="70" customFormat="false" ht="15.75" hidden="false" customHeight="false" outlineLevel="0" collapsed="false">
      <c r="A70" s="16"/>
      <c r="B70" s="23" t="s">
        <v>96</v>
      </c>
      <c r="C70" s="24" t="n">
        <v>33</v>
      </c>
      <c r="D70" s="25" t="n">
        <v>29</v>
      </c>
      <c r="E70" s="45"/>
      <c r="F70" s="45"/>
      <c r="G70" s="28"/>
      <c r="H70" s="29" t="n">
        <f aca="false">IF(OR(RIGHT(D70,1)="V",RIGHT(D70,1)="J"),VALUE(LEFT(D70,LEN(D70)-1)),D70)</f>
        <v>29</v>
      </c>
      <c r="I70" s="28" t="str">
        <f aca="false">Q70&amp;COUNTIF($H$2:$H70,H70)</f>
        <v>Team Borders4</v>
      </c>
      <c r="J70" s="28" t="str">
        <f aca="false">VLOOKUP(L70,ClubNames,2,FALSE())&amp;COUNTIF($L$2:$L70,L70)</f>
        <v>Montrose and District AC3</v>
      </c>
      <c r="L70" s="30" t="n">
        <v>44</v>
      </c>
      <c r="M70" s="46" t="s">
        <v>515</v>
      </c>
      <c r="O70" s="9" t="n">
        <v>69</v>
      </c>
      <c r="P70" s="14" t="str">
        <f aca="false">VLOOKUP(I70,J:M,4,FALSE())&amp;IF(RIGHT(D70,1)="V"," (V)",IF(RIGHT(D70,1)="J"," (J)",""))</f>
        <v>Jack Hastie</v>
      </c>
      <c r="Q70" s="14" t="str">
        <f aca="false">VLOOKUP(H70,ClubNames,2,FALSE())</f>
        <v>Team Borders</v>
      </c>
      <c r="R70" s="15" t="n">
        <f aca="false">TIME(A70,B70,C70)</f>
        <v>0.0059375</v>
      </c>
    </row>
    <row r="71" customFormat="false" ht="15.75" hidden="false" customHeight="false" outlineLevel="0" collapsed="false">
      <c r="A71" s="16"/>
      <c r="B71" s="23" t="s">
        <v>96</v>
      </c>
      <c r="C71" s="24" t="n">
        <v>47</v>
      </c>
      <c r="D71" s="25" t="n">
        <v>1</v>
      </c>
      <c r="E71" s="45"/>
      <c r="F71" s="45"/>
      <c r="G71" s="28"/>
      <c r="H71" s="29" t="n">
        <f aca="false">IF(OR(RIGHT(D71,1)="V",RIGHT(D71,1)="J"),VALUE(LEFT(D71,LEN(D71)-1)),D71)</f>
        <v>1</v>
      </c>
      <c r="I71" s="28" t="str">
        <f aca="false">Q71&amp;COUNTIF($H$2:$H71,H71)</f>
        <v>Edinburgh AC9</v>
      </c>
      <c r="J71" s="28" t="str">
        <f aca="false">VLOOKUP(L71,ClubNames,2,FALSE())&amp;COUNTIF($L$2:$L71,L71)</f>
        <v>Montrose and District AC4</v>
      </c>
      <c r="L71" s="30" t="n">
        <v>44</v>
      </c>
      <c r="M71" s="68" t="s">
        <v>516</v>
      </c>
      <c r="O71" s="9" t="n">
        <v>70</v>
      </c>
      <c r="P71" s="14" t="str">
        <f aca="false">VLOOKUP(I71,J:M,4,FALSE())&amp;IF(RIGHT(D71,1)="V"," (V)",IF(RIGHT(D71,1)="J"," (J)",""))</f>
        <v>Ross Leighton</v>
      </c>
      <c r="Q71" s="14" t="str">
        <f aca="false">VLOOKUP(H71,ClubNames,2,FALSE())</f>
        <v>Edinburgh AC</v>
      </c>
      <c r="R71" s="15" t="n">
        <f aca="false">TIME(A71,B71,C71)</f>
        <v>0.00609953703703704</v>
      </c>
    </row>
    <row r="72" customFormat="false" ht="15.75" hidden="false" customHeight="false" outlineLevel="0" collapsed="false">
      <c r="A72" s="16"/>
      <c r="B72" s="23" t="s">
        <v>96</v>
      </c>
      <c r="C72" s="24" t="n">
        <v>51</v>
      </c>
      <c r="D72" s="25" t="n">
        <v>24</v>
      </c>
      <c r="E72" s="45"/>
      <c r="F72" s="45"/>
      <c r="G72" s="28"/>
      <c r="H72" s="29" t="n">
        <f aca="false">IF(OR(RIGHT(D72,1)="V",RIGHT(D72,1)="J"),VALUE(LEFT(D72,LEN(D72)-1)),D72)</f>
        <v>24</v>
      </c>
      <c r="I72" s="28" t="str">
        <f aca="false">Q72&amp;COUNTIF($H$2:$H72,H72)</f>
        <v>Strathearn Harriers6</v>
      </c>
      <c r="J72" s="28" t="str">
        <f aca="false">VLOOKUP(L72,ClubNames,2,FALSE())&amp;COUNTIF($L$2:$L72,L72)</f>
        <v>Haddington Running Club1</v>
      </c>
      <c r="L72" s="30" t="n">
        <v>51</v>
      </c>
      <c r="M72" s="41" t="s">
        <v>517</v>
      </c>
      <c r="O72" s="9" t="n">
        <v>71</v>
      </c>
      <c r="P72" s="14" t="str">
        <f aca="false">VLOOKUP(I72,J:M,4,FALSE())&amp;IF(RIGHT(D72,1)="V"," (V)",IF(RIGHT(D72,1)="J"," (J)",""))</f>
        <v>Archie Gough</v>
      </c>
      <c r="Q72" s="14" t="str">
        <f aca="false">VLOOKUP(H72,ClubNames,2,FALSE())</f>
        <v>Strathearn Harriers</v>
      </c>
      <c r="R72" s="15" t="n">
        <f aca="false">TIME(A72,B72,C72)</f>
        <v>0.00614583333333333</v>
      </c>
    </row>
    <row r="73" customFormat="false" ht="15.75" hidden="false" customHeight="false" outlineLevel="0" collapsed="false">
      <c r="A73" s="16"/>
      <c r="B73" s="23" t="s">
        <v>96</v>
      </c>
      <c r="C73" s="24" t="n">
        <v>57</v>
      </c>
      <c r="D73" s="25" t="n">
        <v>15</v>
      </c>
      <c r="E73" s="45"/>
      <c r="F73" s="45"/>
      <c r="G73" s="28"/>
      <c r="H73" s="29" t="n">
        <f aca="false">IF(OR(RIGHT(D73,1)="V",RIGHT(D73,1)="J"),VALUE(LEFT(D73,LEN(D73)-1)),D73)</f>
        <v>15</v>
      </c>
      <c r="I73" s="28" t="str">
        <f aca="false">Q73&amp;COUNTIF($H$2:$H73,H73)</f>
        <v>Livingston AC2</v>
      </c>
      <c r="J73" s="28" t="str">
        <f aca="false">VLOOKUP(L73,ClubNames,2,FALSE())&amp;COUNTIF($L$2:$L73,L73)</f>
        <v>Haddington Running Club2</v>
      </c>
      <c r="L73" s="30" t="n">
        <v>51</v>
      </c>
      <c r="M73" s="41" t="s">
        <v>518</v>
      </c>
      <c r="O73" s="9" t="n">
        <v>72</v>
      </c>
      <c r="P73" s="14" t="str">
        <f aca="false">VLOOKUP(I73,J:M,4,FALSE())&amp;IF(RIGHT(D73,1)="V"," (V)",IF(RIGHT(D73,1)="J"," (J)",""))</f>
        <v>Struan Sutherland</v>
      </c>
      <c r="Q73" s="14" t="str">
        <f aca="false">VLOOKUP(H73,ClubNames,2,FALSE())</f>
        <v>Livingston AC</v>
      </c>
      <c r="R73" s="15" t="n">
        <f aca="false">TIME(A73,B73,C73)</f>
        <v>0.00621527777777778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45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VLOOKUP(I74,J:M,4,FALSE())&amp;IF(RIGHT(D74,1)="V"," (V)",IF(RIGHT(D74,1)="J","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45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VLOOKUP(I75,J:M,4,FALSE())&amp;IF(RIGHT(D75,1)="V"," (V)",IF(RIGHT(D75,1)="J","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45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VLOOKUP(I76,J:M,4,FALSE())&amp;IF(RIGHT(D76,1)="V"," (V)",IF(RIGHT(D76,1)="J","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45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VLOOKUP(I77,J:M,4,FALSE())&amp;IF(RIGHT(D77,1)="V"," (V)",IF(RIGHT(D77,1)="J","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45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VLOOKUP(I78,J:M,4,FALSE())&amp;IF(RIGHT(D78,1)="V"," (V)",IF(RIGHT(D78,1)="J","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45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VLOOKUP(I79,J:M,4,FALSE())&amp;IF(RIGHT(D79,1)="V"," (V)",IF(RIGHT(D79,1)="J","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45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VLOOKUP(I80,J:M,4,FALSE())&amp;IF(RIGHT(D80,1)="V"," (V)",IF(RIGHT(D80,1)="J","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45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VLOOKUP(I81,J:M,4,FALSE())&amp;IF(RIGHT(D81,1)="V"," (V)",IF(RIGHT(D81,1)="J","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45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VLOOKUP(I82,J:M,4,FALSE())&amp;IF(RIGHT(D82,1)="V"," (V)",IF(RIGHT(D82,1)="J","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45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VLOOKUP(I83,J:M,4,FALSE())&amp;IF(RIGHT(D83,1)="V"," (V)",IF(RIGHT(D83,1)="J","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45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VLOOKUP(I84,J:M,4,FALSE())&amp;IF(RIGHT(D84,1)="V"," (V)",IF(RIGHT(D84,1)="J","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45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VLOOKUP(I85,J:M,4,FALSE())&amp;IF(RIGHT(D85,1)="V"," (V)",IF(RIGHT(D85,1)="J","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45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VLOOKUP(I86,J:M,4,FALSE())&amp;IF(RIGHT(D86,1)="V"," (V)",IF(RIGHT(D86,1)="J","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45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VLOOKUP(I87,J:M,4,FALSE())&amp;IF(RIGHT(D87,1)="V"," (V)",IF(RIGHT(D87,1)="J","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45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VLOOKUP(I88,J:M,4,FALSE())&amp;IF(RIGHT(D88,1)="V"," (V)",IF(RIGHT(D88,1)="J","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45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VLOOKUP(I89,J:M,4,FALSE())&amp;IF(RIGHT(D89,1)="V"," (V)",IF(RIGHT(D89,1)="J","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F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VLOOKUP(I90,J:M,4,FALSE())&amp;IF(RIGHT(D90,1)="V"," (V)",IF(RIGHT(D90,1)="J","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F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VLOOKUP(I91,J:M,4,FALSE())&amp;IF(RIGHT(D91,1)="V"," (V)",IF(RIGHT(D91,1)="J","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F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VLOOKUP(I92,J:M,4,FALSE())&amp;IF(RIGHT(D92,1)="V"," (V)",IF(RIGHT(D92,1)="J","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F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VLOOKUP(I93,J:M,4,FALSE())&amp;IF(RIGHT(D93,1)="V"," (V)",IF(RIGHT(D93,1)="J","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F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VLOOKUP(I94,J:M,4,FALSE())&amp;IF(RIGHT(D94,1)="V"," (V)",IF(RIGHT(D94,1)="J","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F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VLOOKUP(I95,J:M,4,FALSE())&amp;IF(RIGHT(D95,1)="V"," (V)",IF(RIGHT(D95,1)="J","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F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VLOOKUP(I96,J:M,4,FALSE())&amp;IF(RIGHT(D96,1)="V"," (V)",IF(RIGHT(D96,1)="J","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F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VLOOKUP(I97,J:M,4,FALSE())&amp;IF(RIGHT(D97,1)="V"," (V)",IF(RIGHT(D97,1)="J","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F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VLOOKUP(I98,J:M,4,FALSE())&amp;IF(RIGHT(D98,1)="V"," (V)",IF(RIGHT(D98,1)="J","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F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VLOOKUP(I99,J:M,4,FALSE())&amp;IF(RIGHT(D99,1)="V"," (V)",IF(RIGHT(D99,1)="J","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F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VLOOKUP(I100,J:M,4,FALSE())&amp;IF(RIGHT(D100,1)="V"," (V)",IF(RIGHT(D100,1)="J","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F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VLOOKUP(I101,J:M,4,FALSE())&amp;IF(RIGHT(D101,1)="V"," (V)",IF(RIGHT(D101,1)="J","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F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VLOOKUP(I102,J:M,4,FALSE())&amp;IF(RIGHT(D102,1)="V"," (V)",IF(RIGHT(D102,1)="J","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F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VLOOKUP(I103,J:M,4,FALSE())&amp;IF(RIGHT(D103,1)="V"," (V)",IF(RIGHT(D103,1)="J","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F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VLOOKUP(I104,J:M,4,FALSE())&amp;IF(RIGHT(D104,1)="V"," (V)",IF(RIGHT(D104,1)="J","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F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VLOOKUP(I105,J:M,4,FALSE())&amp;IF(RIGHT(D105,1)="V"," (V)",IF(RIGHT(D105,1)="J","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F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VLOOKUP(I106,J:M,4,FALSE())&amp;IF(RIGHT(D106,1)="V"," (V)",IF(RIGHT(D106,1)="J","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F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VLOOKUP(I107,J:M,4,FALSE())&amp;IF(RIGHT(D107,1)="V"," (V)",IF(RIGHT(D107,1)="J","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F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VLOOKUP(I108,J:M,4,FALSE())&amp;IF(RIGHT(D108,1)="V"," (V)",IF(RIGHT(D108,1)="J","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F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VLOOKUP(I109,J:M,4,FALSE())&amp;IF(RIGHT(D109,1)="V"," (V)",IF(RIGHT(D109,1)="J","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F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VLOOKUP(I110,J:M,4,FALSE())&amp;IF(RIGHT(D110,1)="V"," (V)",IF(RIGHT(D110,1)="J","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F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VLOOKUP(I111,J:M,4,FALSE())&amp;IF(RIGHT(D111,1)="V"," (V)",IF(RIGHT(D111,1)="J","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F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VLOOKUP(I112,J:M,4,FALSE())&amp;IF(RIGHT(D112,1)="V"," (V)",IF(RIGHT(D112,1)="J","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F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VLOOKUP(I113,J:M,4,FALSE())&amp;IF(RIGHT(D113,1)="V"," (V)",IF(RIGHT(D113,1)="J","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F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VLOOKUP(I114,J:M,4,FALSE())&amp;IF(RIGHT(D114,1)="V"," (V)",IF(RIGHT(D114,1)="J","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F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VLOOKUP(I115,J:M,4,FALSE())&amp;IF(RIGHT(D115,1)="V"," (V)",IF(RIGHT(D115,1)="J","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F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VLOOKUP(I116,J:M,4,FALSE())&amp;IF(RIGHT(D116,1)="V"," (V)",IF(RIGHT(D116,1)="J","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F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VLOOKUP(I117,J:M,4,FALSE())&amp;IF(RIGHT(D117,1)="V"," (V)",IF(RIGHT(D117,1)="J","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F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VLOOKUP(I118,J:M,4,FALSE())&amp;IF(RIGHT(D118,1)="V"," (V)",IF(RIGHT(D118,1)="J","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F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VLOOKUP(I119,J:M,4,FALSE())&amp;IF(RIGHT(D119,1)="V"," (V)",IF(RIGHT(D119,1)="J","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F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VLOOKUP(I120,J:M,4,FALSE())&amp;IF(RIGHT(D120,1)="V"," (V)",IF(RIGHT(D120,1)="J","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F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VLOOKUP(I121,J:M,4,FALSE())&amp;IF(RIGHT(D121,1)="V"," (V)",IF(RIGHT(D121,1)="J","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F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VLOOKUP(I122,J:M,4,FALSE())&amp;IF(RIGHT(D122,1)="V"," (V)",IF(RIGHT(D122,1)="J","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F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VLOOKUP(I123,J:M,4,FALSE())&amp;IF(RIGHT(D123,1)="V"," (V)",IF(RIGHT(D123,1)="J","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F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VLOOKUP(I124,J:M,4,FALSE())&amp;IF(RIGHT(D124,1)="V"," (V)",IF(RIGHT(D124,1)="J","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F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VLOOKUP(I125,J:M,4,FALSE())&amp;IF(RIGHT(D125,1)="V"," (V)",IF(RIGHT(D125,1)="J","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F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VLOOKUP(I126,J:M,4,FALSE())&amp;IF(RIGHT(D126,1)="V"," (V)",IF(RIGHT(D126,1)="J","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F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VLOOKUP(I127,J:M,4,FALSE())&amp;IF(RIGHT(D127,1)="V"," (V)",IF(RIGHT(D127,1)="J","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F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VLOOKUP(I128,J:M,4,FALSE())&amp;IF(RIGHT(D128,1)="V"," (V)",IF(RIGHT(D128,1)="J","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F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VLOOKUP(I129,J:M,4,FALSE())&amp;IF(RIGHT(D129,1)="V"," (V)",IF(RIGHT(D129,1)="J","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F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VLOOKUP(I130,J:M,4,FALSE())&amp;IF(RIGHT(D130,1)="V"," (V)",IF(RIGHT(D130,1)="J","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F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VLOOKUP(I131,J:M,4,FALSE())&amp;IF(RIGHT(D131,1)="V"," (V)",IF(RIGHT(D131,1)="J","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F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VLOOKUP(I132,J:M,4,FALSE())&amp;IF(RIGHT(D132,1)="V"," (V)",IF(RIGHT(D132,1)="J","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F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VLOOKUP(I133,J:M,4,FALSE())&amp;IF(RIGHT(D133,1)="V"," (V)",IF(RIGHT(D133,1)="J","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F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VLOOKUP(I134,J:M,4,FALSE())&amp;IF(RIGHT(D134,1)="V"," (V)",IF(RIGHT(D134,1)="J","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F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VLOOKUP(I135,J:M,4,FALSE())&amp;IF(RIGHT(D135,1)="V"," (V)",IF(RIGHT(D135,1)="J","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10" colorId="64" zoomScale="100" zoomScaleNormal="100" zoomScalePageLayoutView="100" workbookViewId="0">
      <selection pane="topLeft" activeCell="M19" activeCellId="0" sqref="M19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83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70" t="s">
        <v>519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520</v>
      </c>
      <c r="C2" s="24" t="n">
        <v>16</v>
      </c>
      <c r="D2" s="25" t="n">
        <v>39</v>
      </c>
      <c r="E2" s="26" t="n">
        <v>1</v>
      </c>
      <c r="F2" s="27" t="str">
        <f aca="false">Clubs!B3</f>
        <v>Edinburgh AC</v>
      </c>
      <c r="G2" s="28" t="n">
        <f aca="false">COUNTIF($H:$H,E2)</f>
        <v>6</v>
      </c>
      <c r="H2" s="29" t="n">
        <f aca="false">IF(OR(RIGHT(D2,1)="V",RIGHT(D2,1)="J"),VALUE(LEFT(D2,LEN(D2)-1)),D2)</f>
        <v>39</v>
      </c>
      <c r="I2" s="28" t="str">
        <f aca="false">Q2&amp;COUNTIF($H$2:$H2,H2)</f>
        <v>Dunfermline Track &amp; Field AC1</v>
      </c>
      <c r="J2" s="28" t="str">
        <f aca="false">VLOOKUP(L2,ClubNames,2,FALSE())&amp;COUNTIF($L$2:$L2,L2)</f>
        <v>Edinburgh AC1</v>
      </c>
      <c r="L2" s="30" t="n">
        <v>1</v>
      </c>
      <c r="M2" s="71" t="s">
        <v>521</v>
      </c>
      <c r="O2" s="9" t="n">
        <v>1</v>
      </c>
      <c r="P2" s="14" t="str">
        <f aca="false">VLOOKUP(I2,J:M,4,FALSE())&amp;IF(RIGHT(D2,1)="V"," (V)",IF(RIGHT(D2,1)="J"," (J)",""))</f>
        <v>Alfie Whyte</v>
      </c>
      <c r="Q2" s="14" t="str">
        <f aca="false">VLOOKUP(H2,ClubNames,2,FALSE())</f>
        <v>Dunfermline Track &amp; Field AC</v>
      </c>
      <c r="R2" s="15" t="n">
        <f aca="false">TIME(A2,B2,C2)</f>
        <v>0.00712962962962963</v>
      </c>
    </row>
    <row r="3" customFormat="false" ht="15.75" hidden="false" customHeight="false" outlineLevel="0" collapsed="false">
      <c r="A3" s="16"/>
      <c r="B3" s="23" t="s">
        <v>520</v>
      </c>
      <c r="C3" s="24" t="n">
        <v>32</v>
      </c>
      <c r="D3" s="25" t="n">
        <v>30</v>
      </c>
      <c r="E3" s="26" t="n">
        <v>2</v>
      </c>
      <c r="F3" s="2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30</v>
      </c>
      <c r="I3" s="28" t="str">
        <f aca="false">Q3&amp;COUNTIF($H$2:$H3,H3)</f>
        <v>Perth Strathtay Harriers1</v>
      </c>
      <c r="J3" s="28" t="str">
        <f aca="false">VLOOKUP(L3,ClubNames,2,FALSE())&amp;COUNTIF($L$2:$L3,L3)</f>
        <v>Edinburgh AC2</v>
      </c>
      <c r="L3" s="30" t="n">
        <v>1</v>
      </c>
      <c r="M3" s="73" t="s">
        <v>522</v>
      </c>
      <c r="O3" s="9" t="n">
        <f aca="false">1+O2</f>
        <v>2</v>
      </c>
      <c r="P3" s="14" t="str">
        <f aca="false">VLOOKUP(I3,J:M,4,FALSE())&amp;IF(RIGHT(D3,1)="V"," (V)",IF(RIGHT(D3,1)="J"," (J)",""))</f>
        <v>Alex Hilton</v>
      </c>
      <c r="Q3" s="14" t="str">
        <f aca="false">VLOOKUP(H3,ClubNames,2,FALSE())</f>
        <v>Perth Strathtay Harriers</v>
      </c>
      <c r="R3" s="15" t="n">
        <f aca="false">TIME(A3,B3,C3)</f>
        <v>0.00731481481481482</v>
      </c>
    </row>
    <row r="4" customFormat="false" ht="15.75" hidden="false" customHeight="false" outlineLevel="0" collapsed="false">
      <c r="A4" s="16"/>
      <c r="B4" s="23" t="s">
        <v>520</v>
      </c>
      <c r="C4" s="24" t="n">
        <v>47</v>
      </c>
      <c r="D4" s="25" t="n">
        <v>20</v>
      </c>
      <c r="E4" s="26" t="n">
        <v>3</v>
      </c>
      <c r="F4" s="27" t="str">
        <f aca="false">Clubs!B5</f>
        <v>Lothian Running Club</v>
      </c>
      <c r="G4" s="28" t="n">
        <f aca="false">COUNTIF($H:$H,E4)</f>
        <v>0</v>
      </c>
      <c r="H4" s="29" t="n">
        <f aca="false">IF(OR(RIGHT(D4,1)="V",RIGHT(D4,1)="J"),VALUE(LEFT(D4,LEN(D4)-1)),D4)</f>
        <v>20</v>
      </c>
      <c r="I4" s="28" t="str">
        <f aca="false">Q4&amp;COUNTIF($H$2:$H4,H4)</f>
        <v>Harmeny AAC1</v>
      </c>
      <c r="J4" s="28" t="str">
        <f aca="false">VLOOKUP(L4,ClubNames,2,FALSE())&amp;COUNTIF($L$2:$L4,L4)</f>
        <v>Edinburgh AC3</v>
      </c>
      <c r="L4" s="30" t="n">
        <v>1</v>
      </c>
      <c r="M4" s="76" t="s">
        <v>523</v>
      </c>
      <c r="O4" s="9" t="n">
        <f aca="false">1+O3</f>
        <v>3</v>
      </c>
      <c r="P4" s="14" t="str">
        <f aca="false">VLOOKUP(I4,J:M,4,FALSE())&amp;IF(RIGHT(D4,1)="V"," (V)",IF(RIGHT(D4,1)="J"," (J)",""))</f>
        <v>Fynlay McVey</v>
      </c>
      <c r="Q4" s="14" t="str">
        <f aca="false">VLOOKUP(H4,ClubNames,2,FALSE())</f>
        <v>Harmeny AAC</v>
      </c>
      <c r="R4" s="15" t="n">
        <f aca="false">TIME(A4,B4,C4)</f>
        <v>0.00748842592592593</v>
      </c>
    </row>
    <row r="5" customFormat="false" ht="15.75" hidden="false" customHeight="false" outlineLevel="0" collapsed="false">
      <c r="A5" s="16"/>
      <c r="B5" s="23" t="s">
        <v>520</v>
      </c>
      <c r="C5" s="24" t="n">
        <v>48</v>
      </c>
      <c r="D5" s="25" t="n">
        <v>39</v>
      </c>
      <c r="E5" s="26" t="n">
        <v>4</v>
      </c>
      <c r="F5" s="27" t="str">
        <f aca="false">Clubs!B6</f>
        <v>Teviotdale Harriers</v>
      </c>
      <c r="G5" s="28" t="n">
        <f aca="false">COUNTIF($H:$H,E5)</f>
        <v>1</v>
      </c>
      <c r="H5" s="29" t="n">
        <f aca="false">IF(OR(RIGHT(D5,1)="V",RIGHT(D5,1)="J"),VALUE(LEFT(D5,LEN(D5)-1)),D5)</f>
        <v>39</v>
      </c>
      <c r="I5" s="28" t="str">
        <f aca="false">Q5&amp;COUNTIF($H$2:$H5,H5)</f>
        <v>Dunfermline Track &amp; Field AC2</v>
      </c>
      <c r="J5" s="28" t="str">
        <f aca="false">VLOOKUP(L5,ClubNames,2,FALSE())&amp;COUNTIF($L$2:$L5,L5)</f>
        <v>Edinburgh AC4</v>
      </c>
      <c r="L5" s="30" t="n">
        <v>1</v>
      </c>
      <c r="M5" s="73" t="s">
        <v>524</v>
      </c>
      <c r="O5" s="9" t="n">
        <f aca="false">1+O4</f>
        <v>4</v>
      </c>
      <c r="P5" s="14" t="str">
        <f aca="false">VLOOKUP(I5,J:M,4,FALSE())&amp;IF(RIGHT(D5,1)="V"," (V)",IF(RIGHT(D5,1)="J"," (J)",""))</f>
        <v>Cole Gray</v>
      </c>
      <c r="Q5" s="14" t="str">
        <f aca="false">VLOOKUP(H5,ClubNames,2,FALSE())</f>
        <v>Dunfermline Track &amp; Field AC</v>
      </c>
      <c r="R5" s="15" t="n">
        <f aca="false">TIME(A5,B5,C5)</f>
        <v>0.0075</v>
      </c>
    </row>
    <row r="6" customFormat="false" ht="15.75" hidden="false" customHeight="false" outlineLevel="0" collapsed="false">
      <c r="A6" s="16"/>
      <c r="B6" s="23" t="s">
        <v>520</v>
      </c>
      <c r="C6" s="24" t="n">
        <v>59</v>
      </c>
      <c r="D6" s="25" t="n">
        <v>24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24</v>
      </c>
      <c r="I6" s="28" t="str">
        <f aca="false">Q6&amp;COUNTIF($H$2:$H6,H6)</f>
        <v>Strathearn Harriers1</v>
      </c>
      <c r="J6" s="28" t="str">
        <f aca="false">VLOOKUP(L6,ClubNames,2,FALSE())&amp;COUNTIF($L$2:$L6,L6)</f>
        <v>Edinburgh AC5</v>
      </c>
      <c r="L6" s="30" t="n">
        <v>1</v>
      </c>
      <c r="M6" s="72" t="s">
        <v>525</v>
      </c>
      <c r="O6" s="9" t="n">
        <f aca="false">1+O5</f>
        <v>5</v>
      </c>
      <c r="P6" s="14" t="str">
        <f aca="false">VLOOKUP(I6,J:M,4,FALSE())&amp;IF(RIGHT(D6,1)="V"," (V)",IF(RIGHT(D6,1)="J"," (J)",""))</f>
        <v>Ethan McLeod</v>
      </c>
      <c r="Q6" s="14" t="str">
        <f aca="false">VLOOKUP(H6,ClubNames,2,FALSE())</f>
        <v>Strathearn Harriers</v>
      </c>
      <c r="R6" s="15" t="n">
        <f aca="false">TIME(A6,B6,C6)</f>
        <v>0.00762731481481482</v>
      </c>
    </row>
    <row r="7" customFormat="false" ht="15.75" hidden="false" customHeight="false" outlineLevel="0" collapsed="false">
      <c r="A7" s="16"/>
      <c r="B7" s="23" t="s">
        <v>130</v>
      </c>
      <c r="C7" s="24" t="n">
        <v>6</v>
      </c>
      <c r="D7" s="25" t="n">
        <v>32</v>
      </c>
      <c r="E7" s="26" t="n">
        <v>6</v>
      </c>
      <c r="F7" s="27" t="str">
        <f aca="false">Clubs!B8</f>
        <v>Aberdeen AAC</v>
      </c>
      <c r="G7" s="28" t="n">
        <f aca="false">COUNTIF($H:$H,E7)</f>
        <v>3</v>
      </c>
      <c r="H7" s="29" t="n">
        <f aca="false">IF(OR(RIGHT(D7,1)="V",RIGHT(D7,1)="J"),VALUE(LEFT(D7,LEN(D7)-1)),D7)</f>
        <v>32</v>
      </c>
      <c r="I7" s="28" t="str">
        <f aca="false">Q7&amp;COUNTIF($H$2:$H7,H7)</f>
        <v>Lasswade AAC1</v>
      </c>
      <c r="J7" s="28" t="str">
        <f aca="false">VLOOKUP(L7,ClubNames,2,FALSE())&amp;COUNTIF($L$2:$L7,L7)</f>
        <v>Edinburgh AC6</v>
      </c>
      <c r="L7" s="30" t="n">
        <v>1</v>
      </c>
      <c r="M7" s="72" t="s">
        <v>526</v>
      </c>
      <c r="O7" s="9" t="n">
        <f aca="false">1+O6</f>
        <v>6</v>
      </c>
      <c r="P7" s="14" t="str">
        <f aca="false">VLOOKUP(I7,J:M,4,FALSE())&amp;IF(RIGHT(D7,1)="V"," (V)",IF(RIGHT(D7,1)="J"," (J)",""))</f>
        <v>Gregor Wright</v>
      </c>
      <c r="Q7" s="14" t="str">
        <f aca="false">VLOOKUP(H7,ClubNames,2,FALSE())</f>
        <v>Lasswade AAC</v>
      </c>
      <c r="R7" s="15" t="n">
        <f aca="false">TIME(A7,B7,C7)</f>
        <v>0.00770833333333333</v>
      </c>
    </row>
    <row r="8" customFormat="false" ht="15.75" hidden="false" customHeight="false" outlineLevel="0" collapsed="false">
      <c r="A8" s="16"/>
      <c r="B8" s="23" t="s">
        <v>130</v>
      </c>
      <c r="C8" s="24" t="n">
        <v>8</v>
      </c>
      <c r="D8" s="25" t="n">
        <v>36</v>
      </c>
      <c r="E8" s="26" t="n">
        <v>7</v>
      </c>
      <c r="F8" s="27" t="str">
        <f aca="false">Clubs!B9</f>
        <v>Pitreavie AAC</v>
      </c>
      <c r="G8" s="28" t="n">
        <f aca="false">COUNTIF($H:$H,E8)</f>
        <v>4</v>
      </c>
      <c r="H8" s="29" t="n">
        <f aca="false">IF(OR(RIGHT(D8,1)="V",RIGHT(D8,1)="J"),VALUE(LEFT(D8,LEN(D8)-1)),D8)</f>
        <v>36</v>
      </c>
      <c r="I8" s="28" t="str">
        <f aca="false">Q8&amp;COUNTIF($H$2:$H8,H8)</f>
        <v>Banchory Stonehaven AC1</v>
      </c>
      <c r="J8" s="28" t="str">
        <f aca="false">VLOOKUP(L8,ClubNames,2,FALSE())&amp;COUNTIF($L$2:$L8,L8)</f>
        <v>Teviotdale Harriers1</v>
      </c>
      <c r="L8" s="30" t="n">
        <v>4</v>
      </c>
      <c r="M8" s="35" t="s">
        <v>527</v>
      </c>
      <c r="O8" s="9" t="n">
        <f aca="false">1+O7</f>
        <v>7</v>
      </c>
      <c r="P8" s="14" t="str">
        <f aca="false">VLOOKUP(I8,J:M,4,FALSE())&amp;IF(RIGHT(D8,1)="V"," (V)",IF(RIGHT(D8,1)="J"," (J)",""))</f>
        <v>Harry Lever</v>
      </c>
      <c r="Q8" s="14" t="str">
        <f aca="false">VLOOKUP(H8,ClubNames,2,FALSE())</f>
        <v>Banchory Stonehaven AC</v>
      </c>
      <c r="R8" s="15" t="n">
        <f aca="false">TIME(A8,B8,C8)</f>
        <v>0.00773148148148148</v>
      </c>
    </row>
    <row r="9" customFormat="false" ht="15.75" hidden="false" customHeight="false" outlineLevel="0" collapsed="false">
      <c r="A9" s="16"/>
      <c r="B9" s="23" t="s">
        <v>130</v>
      </c>
      <c r="C9" s="24" t="n">
        <v>9</v>
      </c>
      <c r="D9" s="25" t="n">
        <v>6</v>
      </c>
      <c r="E9" s="26" t="n">
        <v>8</v>
      </c>
      <c r="F9" s="27" t="str">
        <f aca="false">Clubs!B10</f>
        <v>Fife AC</v>
      </c>
      <c r="G9" s="28" t="n">
        <f aca="false">COUNTIF($H:$H,E9)</f>
        <v>3</v>
      </c>
      <c r="H9" s="29" t="n">
        <f aca="false">IF(OR(RIGHT(D9,1)="V",RIGHT(D9,1)="J"),VALUE(LEFT(D9,LEN(D9)-1)),D9)</f>
        <v>6</v>
      </c>
      <c r="I9" s="28" t="str">
        <f aca="false">Q9&amp;COUNTIF($H$2:$H9,H9)</f>
        <v>Aberdeen AAC1</v>
      </c>
      <c r="J9" s="28" t="str">
        <f aca="false">VLOOKUP(L9,ClubNames,2,FALSE())&amp;COUNTIF($L$2:$L9,L9)</f>
        <v>Aberdeen AAC1</v>
      </c>
      <c r="L9" s="30" t="n">
        <v>6</v>
      </c>
      <c r="M9" s="32" t="s">
        <v>528</v>
      </c>
      <c r="O9" s="9" t="n">
        <f aca="false">1+O8</f>
        <v>8</v>
      </c>
      <c r="P9" s="14" t="str">
        <f aca="false">VLOOKUP(I9,J:M,4,FALSE())&amp;IF(RIGHT(D9,1)="V"," (V)",IF(RIGHT(D9,1)="J"," (J)",""))</f>
        <v>Euan Ramsay</v>
      </c>
      <c r="Q9" s="14" t="str">
        <f aca="false">VLOOKUP(H9,ClubNames,2,FALSE())</f>
        <v>Aberdeen AAC</v>
      </c>
      <c r="R9" s="15" t="n">
        <f aca="false">TIME(A9,B9,C9)</f>
        <v>0.00774305555555556</v>
      </c>
    </row>
    <row r="10" customFormat="false" ht="15.75" hidden="false" customHeight="false" outlineLevel="0" collapsed="false">
      <c r="A10" s="16"/>
      <c r="B10" s="23" t="s">
        <v>130</v>
      </c>
      <c r="C10" s="24" t="n">
        <v>9</v>
      </c>
      <c r="D10" s="25" t="n">
        <v>20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20</v>
      </c>
      <c r="I10" s="28" t="str">
        <f aca="false">Q10&amp;COUNTIF($H$2:$H10,H10)</f>
        <v>Harmeny AAC2</v>
      </c>
      <c r="J10" s="28" t="str">
        <f aca="false">VLOOKUP(L10,ClubNames,2,FALSE())&amp;COUNTIF($L$2:$L10,L10)</f>
        <v>Aberdeen AAC2</v>
      </c>
      <c r="L10" s="30" t="n">
        <v>6</v>
      </c>
      <c r="M10" s="32" t="s">
        <v>529</v>
      </c>
      <c r="O10" s="9" t="n">
        <f aca="false">1+O9</f>
        <v>9</v>
      </c>
      <c r="P10" s="14" t="str">
        <f aca="false">VLOOKUP(I10,J:M,4,FALSE())&amp;IF(RIGHT(D10,1)="V"," (V)",IF(RIGHT(D10,1)="J"," (J)",""))</f>
        <v>Stuart Knowles</v>
      </c>
      <c r="Q10" s="14" t="str">
        <f aca="false">VLOOKUP(H10,ClubNames,2,FALSE())</f>
        <v>Harmeny AAC</v>
      </c>
      <c r="R10" s="15" t="n">
        <f aca="false">TIME(A10,B10,C10)</f>
        <v>0.00774305555555556</v>
      </c>
    </row>
    <row r="11" customFormat="false" ht="15.75" hidden="false" customHeight="false" outlineLevel="0" collapsed="false">
      <c r="A11" s="16"/>
      <c r="B11" s="23" t="s">
        <v>130</v>
      </c>
      <c r="C11" s="24" t="n">
        <v>11</v>
      </c>
      <c r="D11" s="25" t="n">
        <v>24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24</v>
      </c>
      <c r="I11" s="28" t="str">
        <f aca="false">Q11&amp;COUNTIF($H$2:$H11,H11)</f>
        <v>Strathearn Harriers2</v>
      </c>
      <c r="J11" s="28" t="str">
        <f aca="false">VLOOKUP(L11,ClubNames,2,FALSE())&amp;COUNTIF($L$2:$L11,L11)</f>
        <v>Aberdeen AAC3</v>
      </c>
      <c r="L11" s="30" t="n">
        <v>6</v>
      </c>
      <c r="M11" s="32" t="s">
        <v>530</v>
      </c>
      <c r="O11" s="9" t="n">
        <f aca="false">1+O10</f>
        <v>10</v>
      </c>
      <c r="P11" s="14" t="str">
        <f aca="false">VLOOKUP(I11,J:M,4,FALSE())&amp;IF(RIGHT(D11,1)="V"," (V)",IF(RIGHT(D11,1)="J"," (J)",""))</f>
        <v>Harris Turnbull</v>
      </c>
      <c r="Q11" s="14" t="str">
        <f aca="false">VLOOKUP(H11,ClubNames,2,FALSE())</f>
        <v>Strathearn Harriers</v>
      </c>
      <c r="R11" s="15" t="n">
        <f aca="false">TIME(A11,B11,C11)</f>
        <v>0.0077662037037037</v>
      </c>
    </row>
    <row r="12" customFormat="false" ht="15.75" hidden="false" customHeight="false" outlineLevel="0" collapsed="false">
      <c r="A12" s="16"/>
      <c r="B12" s="23" t="s">
        <v>130</v>
      </c>
      <c r="C12" s="24" t="n">
        <v>16</v>
      </c>
      <c r="D12" s="25" t="n">
        <v>16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1</v>
      </c>
      <c r="H12" s="29" t="n">
        <f aca="false">IF(OR(RIGHT(D12,1)="V",RIGHT(D12,1)="J"),VALUE(LEFT(D12,LEN(D12)-1)),D12)</f>
        <v>16</v>
      </c>
      <c r="I12" s="28" t="str">
        <f aca="false">Q12&amp;COUNTIF($H$2:$H12,H12)</f>
        <v>Dundee Hawkhill Harriers1</v>
      </c>
      <c r="J12" s="28" t="str">
        <f aca="false">VLOOKUP(L12,ClubNames,2,FALSE())&amp;COUNTIF($L$2:$L12,L12)</f>
        <v>Pitreavie AAC1</v>
      </c>
      <c r="L12" s="30" t="n">
        <v>7</v>
      </c>
      <c r="M12" s="32" t="s">
        <v>531</v>
      </c>
      <c r="O12" s="9" t="n">
        <f aca="false">1+O11</f>
        <v>11</v>
      </c>
      <c r="P12" s="14" t="str">
        <f aca="false">VLOOKUP(I12,J:M,4,FALSE())&amp;IF(RIGHT(D12,1)="V"," (V)",IF(RIGHT(D12,1)="J"," (J)",""))</f>
        <v>James Conroy</v>
      </c>
      <c r="Q12" s="14" t="str">
        <f aca="false">VLOOKUP(H12,ClubNames,2,FALSE())</f>
        <v>Dundee Hawkhill Harriers</v>
      </c>
      <c r="R12" s="15" t="n">
        <f aca="false">TIME(A12,B12,C12)</f>
        <v>0.00782407407407407</v>
      </c>
    </row>
    <row r="13" customFormat="false" ht="15.75" hidden="false" customHeight="false" outlineLevel="0" collapsed="false">
      <c r="A13" s="16"/>
      <c r="B13" s="23" t="s">
        <v>130</v>
      </c>
      <c r="C13" s="24" t="n">
        <v>18</v>
      </c>
      <c r="D13" s="25" t="n">
        <v>17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17</v>
      </c>
      <c r="I13" s="28" t="str">
        <f aca="false">Q13&amp;COUNTIF($H$2:$H13,H13)</f>
        <v>George Heriots School1</v>
      </c>
      <c r="J13" s="28" t="str">
        <f aca="false">VLOOKUP(L13,ClubNames,2,FALSE())&amp;COUNTIF($L$2:$L13,L13)</f>
        <v>Pitreavie AAC2</v>
      </c>
      <c r="L13" s="30" t="n">
        <v>7</v>
      </c>
      <c r="M13" s="32" t="s">
        <v>532</v>
      </c>
      <c r="O13" s="9" t="n">
        <f aca="false">1+O12</f>
        <v>12</v>
      </c>
      <c r="P13" s="14" t="str">
        <f aca="false">VLOOKUP(I13,J:M,4,FALSE())&amp;IF(RIGHT(D13,1)="V"," (V)",IF(RIGHT(D13,1)="J"," (J)",""))</f>
        <v>Magnus Di Rollo</v>
      </c>
      <c r="Q13" s="14" t="str">
        <f aca="false">VLOOKUP(H13,ClubNames,2,FALSE())</f>
        <v>George Heriots School</v>
      </c>
      <c r="R13" s="15" t="n">
        <f aca="false">TIME(A13,B13,C13)</f>
        <v>0.00784722222222222</v>
      </c>
    </row>
    <row r="14" customFormat="false" ht="15.75" hidden="false" customHeight="false" outlineLevel="0" collapsed="false">
      <c r="A14" s="16"/>
      <c r="B14" s="23" t="s">
        <v>130</v>
      </c>
      <c r="C14" s="24" t="n">
        <v>31</v>
      </c>
      <c r="D14" s="25" t="n">
        <v>29</v>
      </c>
      <c r="E14" s="26" t="n">
        <v>13</v>
      </c>
      <c r="F14" s="2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29</v>
      </c>
      <c r="I14" s="28" t="str">
        <f aca="false">Q14&amp;COUNTIF($H$2:$H14,H14)</f>
        <v>Team Borders1</v>
      </c>
      <c r="J14" s="28" t="str">
        <f aca="false">VLOOKUP(L14,ClubNames,2,FALSE())&amp;COUNTIF($L$2:$L14,L14)</f>
        <v>Pitreavie AAC3</v>
      </c>
      <c r="L14" s="30" t="n">
        <v>7</v>
      </c>
      <c r="M14" s="32" t="s">
        <v>533</v>
      </c>
      <c r="O14" s="9" t="n">
        <f aca="false">1+O13</f>
        <v>13</v>
      </c>
      <c r="P14" s="14" t="str">
        <f aca="false">VLOOKUP(I14,J:M,4,FALSE())&amp;IF(RIGHT(D14,1)="V"," (V)",IF(RIGHT(D14,1)="J"," (J)",""))</f>
        <v>Isaac Hastie</v>
      </c>
      <c r="Q14" s="14" t="str">
        <f aca="false">VLOOKUP(H14,ClubNames,2,FALSE())</f>
        <v>Team Borders</v>
      </c>
      <c r="R14" s="15" t="n">
        <f aca="false">TIME(A14,B14,C14)</f>
        <v>0.00799768518518519</v>
      </c>
    </row>
    <row r="15" customFormat="false" ht="15.75" hidden="false" customHeight="false" outlineLevel="0" collapsed="false">
      <c r="A15" s="16"/>
      <c r="B15" s="23" t="s">
        <v>130</v>
      </c>
      <c r="C15" s="24" t="n">
        <v>33</v>
      </c>
      <c r="D15" s="25" t="n">
        <v>7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7</v>
      </c>
      <c r="I15" s="28" t="str">
        <f aca="false">Q15&amp;COUNTIF($H$2:$H15,H15)</f>
        <v>Pitreavie AAC1</v>
      </c>
      <c r="J15" s="28" t="str">
        <f aca="false">VLOOKUP(L15,ClubNames,2,FALSE())&amp;COUNTIF($L$2:$L15,L15)</f>
        <v>Pitreavie AAC4</v>
      </c>
      <c r="L15" s="30" t="n">
        <v>7</v>
      </c>
      <c r="M15" s="32" t="s">
        <v>534</v>
      </c>
      <c r="O15" s="9" t="n">
        <f aca="false">1+O14</f>
        <v>14</v>
      </c>
      <c r="P15" s="14" t="str">
        <f aca="false">VLOOKUP(I15,J:M,4,FALSE())&amp;IF(RIGHT(D15,1)="V"," (V)",IF(RIGHT(D15,1)="J"," (J)",""))</f>
        <v>Ellis Bowers</v>
      </c>
      <c r="Q15" s="14" t="str">
        <f aca="false">VLOOKUP(H15,ClubNames,2,FALSE())</f>
        <v>Pitreavie AAC</v>
      </c>
      <c r="R15" s="15" t="n">
        <f aca="false">TIME(A15,B15,C15)</f>
        <v>0.00802083333333333</v>
      </c>
    </row>
    <row r="16" customFormat="false" ht="15.75" hidden="false" customHeight="false" outlineLevel="0" collapsed="false">
      <c r="A16" s="16"/>
      <c r="B16" s="23" t="s">
        <v>130</v>
      </c>
      <c r="C16" s="24" t="n">
        <v>35</v>
      </c>
      <c r="D16" s="25" t="n">
        <v>8</v>
      </c>
      <c r="E16" s="26" t="n">
        <v>15</v>
      </c>
      <c r="F16" s="27" t="str">
        <f aca="false">Clubs!B17</f>
        <v>Livingston AC</v>
      </c>
      <c r="G16" s="28" t="n">
        <f aca="false">COUNTIF($H:$H,E16)</f>
        <v>2</v>
      </c>
      <c r="H16" s="29" t="n">
        <f aca="false">IF(OR(RIGHT(D16,1)="V",RIGHT(D16,1)="J"),VALUE(LEFT(D16,LEN(D16)-1)),D16)</f>
        <v>8</v>
      </c>
      <c r="I16" s="28" t="str">
        <f aca="false">Q16&amp;COUNTIF($H$2:$H16,H16)</f>
        <v>Fife AC1</v>
      </c>
      <c r="J16" s="28" t="str">
        <f aca="false">VLOOKUP(L16,ClubNames,2,FALSE())&amp;COUNTIF($L$2:$L16,L16)</f>
        <v>Fife AC1</v>
      </c>
      <c r="L16" s="30" t="n">
        <v>8</v>
      </c>
      <c r="M16" s="32" t="s">
        <v>535</v>
      </c>
      <c r="O16" s="9" t="n">
        <f aca="false">1+O15</f>
        <v>15</v>
      </c>
      <c r="P16" s="14" t="str">
        <f aca="false">VLOOKUP(I16,J:M,4,FALSE())&amp;IF(RIGHT(D16,1)="V"," (V)",IF(RIGHT(D16,1)="J"," (J)",""))</f>
        <v>Gene Gellatly</v>
      </c>
      <c r="Q16" s="14" t="str">
        <f aca="false">VLOOKUP(H16,ClubNames,2,FALSE())</f>
        <v>Fife AC</v>
      </c>
      <c r="R16" s="15" t="n">
        <f aca="false">TIME(A16,B16,C16)</f>
        <v>0.00804398148148148</v>
      </c>
    </row>
    <row r="17" customFormat="false" ht="15.75" hidden="false" customHeight="false" outlineLevel="0" collapsed="false">
      <c r="A17" s="16"/>
      <c r="B17" s="23" t="s">
        <v>130</v>
      </c>
      <c r="C17" s="24" t="n">
        <v>36</v>
      </c>
      <c r="D17" s="25" t="n">
        <v>6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1</v>
      </c>
      <c r="H17" s="29" t="n">
        <f aca="false">IF(OR(RIGHT(D17,1)="V",RIGHT(D17,1)="J"),VALUE(LEFT(D17,LEN(D17)-1)),D17)</f>
        <v>6</v>
      </c>
      <c r="I17" s="28" t="str">
        <f aca="false">Q17&amp;COUNTIF($H$2:$H17,H17)</f>
        <v>Aberdeen AAC2</v>
      </c>
      <c r="J17" s="28" t="str">
        <f aca="false">VLOOKUP(L17,ClubNames,2,FALSE())&amp;COUNTIF($L$2:$L17,L17)</f>
        <v>Fife AC2</v>
      </c>
      <c r="L17" s="30" t="n">
        <v>8</v>
      </c>
      <c r="M17" s="32" t="s">
        <v>536</v>
      </c>
      <c r="O17" s="9" t="n">
        <f aca="false">1+O16</f>
        <v>16</v>
      </c>
      <c r="P17" s="14" t="str">
        <f aca="false">VLOOKUP(I17,J:M,4,FALSE())&amp;IF(RIGHT(D17,1)="V"," (V)",IF(RIGHT(D17,1)="J"," (J)",""))</f>
        <v>Lawson Bowie </v>
      </c>
      <c r="Q17" s="14" t="str">
        <f aca="false">VLOOKUP(H17,ClubNames,2,FALSE())</f>
        <v>Aberdeen AAC</v>
      </c>
      <c r="R17" s="15" t="n">
        <f aca="false">TIME(A17,B17,C17)</f>
        <v>0.00805555555555556</v>
      </c>
    </row>
    <row r="18" customFormat="false" ht="15.75" hidden="false" customHeight="false" outlineLevel="0" collapsed="false">
      <c r="A18" s="16"/>
      <c r="B18" s="23" t="s">
        <v>130</v>
      </c>
      <c r="C18" s="24" t="n">
        <v>36</v>
      </c>
      <c r="D18" s="25" t="n">
        <v>30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2</v>
      </c>
      <c r="H18" s="29" t="n">
        <f aca="false">IF(OR(RIGHT(D18,1)="V",RIGHT(D18,1)="J"),VALUE(LEFT(D18,LEN(D18)-1)),D18)</f>
        <v>30</v>
      </c>
      <c r="I18" s="28" t="str">
        <f aca="false">Q18&amp;COUNTIF($H$2:$H18,H18)</f>
        <v>Perth Strathtay Harriers2</v>
      </c>
      <c r="J18" s="28" t="str">
        <f aca="false">VLOOKUP(L18,ClubNames,2,FALSE())&amp;COUNTIF($L$2:$L18,L18)</f>
        <v>Fife AC3</v>
      </c>
      <c r="L18" s="30" t="n">
        <v>8</v>
      </c>
      <c r="M18" s="32" t="s">
        <v>537</v>
      </c>
      <c r="O18" s="9" t="n">
        <f aca="false">1+O17</f>
        <v>17</v>
      </c>
      <c r="P18" s="14" t="str">
        <f aca="false">VLOOKUP(I18,J:M,4,FALSE())&amp;IF(RIGHT(D18,1)="V"," (V)",IF(RIGHT(D18,1)="J"," (J)",""))</f>
        <v>Callum Cassie</v>
      </c>
      <c r="Q18" s="14" t="str">
        <f aca="false">VLOOKUP(H18,ClubNames,2,FALSE())</f>
        <v>Perth Strathtay Harriers</v>
      </c>
      <c r="R18" s="15" t="n">
        <f aca="false">TIME(A18,B18,C18)</f>
        <v>0.00805555555555556</v>
      </c>
    </row>
    <row r="19" customFormat="false" ht="15.75" hidden="false" customHeight="false" outlineLevel="0" collapsed="false">
      <c r="A19" s="16"/>
      <c r="B19" s="23" t="s">
        <v>130</v>
      </c>
      <c r="C19" s="24" t="n">
        <v>39</v>
      </c>
      <c r="D19" s="25" t="n">
        <v>24</v>
      </c>
      <c r="E19" s="26" t="n">
        <v>18</v>
      </c>
      <c r="F19" s="27" t="str">
        <f aca="false">Clubs!B20</f>
        <v>Central AC</v>
      </c>
      <c r="G19" s="28" t="n">
        <f aca="false">COUNTIF($H:$H,E19)</f>
        <v>1</v>
      </c>
      <c r="H19" s="29" t="n">
        <f aca="false">IF(OR(RIGHT(D19,1)="V",RIGHT(D19,1)="J"),VALUE(LEFT(D19,LEN(D19)-1)),D19)</f>
        <v>24</v>
      </c>
      <c r="I19" s="28" t="str">
        <f aca="false">Q19&amp;COUNTIF($H$2:$H19,H19)</f>
        <v>Strathearn Harriers3</v>
      </c>
      <c r="J19" s="28" t="str">
        <f aca="false">VLOOKUP(L19,ClubNames,2,FALSE())&amp;COUNTIF($L$2:$L19,L19)</f>
        <v>Falkirk Victoria Harriers1</v>
      </c>
      <c r="L19" s="30" t="n">
        <v>11</v>
      </c>
      <c r="M19" s="37" t="s">
        <v>538</v>
      </c>
      <c r="O19" s="9" t="n">
        <f aca="false">1+O18</f>
        <v>18</v>
      </c>
      <c r="P19" s="14" t="str">
        <f aca="false">VLOOKUP(I19,J:M,4,FALSE())&amp;IF(RIGHT(D19,1)="V"," (V)",IF(RIGHT(D19,1)="J"," (J)",""))</f>
        <v>Jaxon Boyle</v>
      </c>
      <c r="Q19" s="14" t="str">
        <f aca="false">VLOOKUP(H19,ClubNames,2,FALSE())</f>
        <v>Strathearn Harriers</v>
      </c>
      <c r="R19" s="15" t="n">
        <f aca="false">TIME(A19,B19,C19)</f>
        <v>0.00809027777777778</v>
      </c>
    </row>
    <row r="20" customFormat="false" ht="15.75" hidden="false" customHeight="false" outlineLevel="0" collapsed="false">
      <c r="A20" s="16"/>
      <c r="B20" s="23" t="s">
        <v>130</v>
      </c>
      <c r="C20" s="24" t="n">
        <v>39</v>
      </c>
      <c r="D20" s="25" t="n">
        <v>17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0</v>
      </c>
      <c r="H20" s="29" t="n">
        <f aca="false">IF(OR(RIGHT(D20,1)="V",RIGHT(D20,1)="J"),VALUE(LEFT(D20,LEN(D20)-1)),D20)</f>
        <v>17</v>
      </c>
      <c r="I20" s="28" t="str">
        <f aca="false">Q20&amp;COUNTIF($H$2:$H20,H20)</f>
        <v>George Heriots School2</v>
      </c>
      <c r="J20" s="28" t="str">
        <f aca="false">VLOOKUP(L20,ClubNames,2,FALSE())&amp;COUNTIF($L$2:$L20,L20)</f>
        <v>Livingston AC1</v>
      </c>
      <c r="L20" s="30" t="n">
        <v>15</v>
      </c>
      <c r="M20" s="32" t="s">
        <v>539</v>
      </c>
      <c r="O20" s="9" t="n">
        <f aca="false">1+O19</f>
        <v>19</v>
      </c>
      <c r="P20" s="14" t="str">
        <f aca="false">VLOOKUP(I20,J:M,4,FALSE())&amp;IF(RIGHT(D20,1)="V"," (V)",IF(RIGHT(D20,1)="J"," (J)",""))</f>
        <v>Jack Harley</v>
      </c>
      <c r="Q20" s="14" t="str">
        <f aca="false">VLOOKUP(H20,ClubNames,2,FALSE())</f>
        <v>George Heriots School</v>
      </c>
      <c r="R20" s="15" t="n">
        <f aca="false">TIME(A20,B20,C20)</f>
        <v>0.00809027777777778</v>
      </c>
    </row>
    <row r="21" customFormat="false" ht="15.75" hidden="false" customHeight="false" outlineLevel="0" collapsed="false">
      <c r="A21" s="16"/>
      <c r="B21" s="23" t="s">
        <v>130</v>
      </c>
      <c r="C21" s="24" t="n">
        <v>41</v>
      </c>
      <c r="D21" s="25" t="n">
        <v>8</v>
      </c>
      <c r="E21" s="26" t="n">
        <v>20</v>
      </c>
      <c r="F21" s="27" t="str">
        <f aca="false">Clubs!B22</f>
        <v>Harmeny AAC</v>
      </c>
      <c r="G21" s="28" t="n">
        <f aca="false">COUNTIF($H:$H,E21)</f>
        <v>4</v>
      </c>
      <c r="H21" s="29" t="n">
        <f aca="false">IF(OR(RIGHT(D21,1)="V",RIGHT(D21,1)="J"),VALUE(LEFT(D21,LEN(D21)-1)),D21)</f>
        <v>8</v>
      </c>
      <c r="I21" s="28" t="str">
        <f aca="false">Q21&amp;COUNTIF($H$2:$H21,H21)</f>
        <v>Fife AC2</v>
      </c>
      <c r="J21" s="28" t="str">
        <f aca="false">VLOOKUP(L21,ClubNames,2,FALSE())&amp;COUNTIF($L$2:$L21,L21)</f>
        <v>Livingston AC2</v>
      </c>
      <c r="L21" s="30" t="n">
        <v>15</v>
      </c>
      <c r="M21" s="32" t="s">
        <v>540</v>
      </c>
      <c r="O21" s="9" t="n">
        <f aca="false">1+O20</f>
        <v>20</v>
      </c>
      <c r="P21" s="14" t="str">
        <f aca="false">VLOOKUP(I21,J:M,4,FALSE())&amp;IF(RIGHT(D21,1)="V"," (V)",IF(RIGHT(D21,1)="J"," (J)",""))</f>
        <v>Eddie Niven</v>
      </c>
      <c r="Q21" s="14" t="str">
        <f aca="false">VLOOKUP(H21,ClubNames,2,FALSE())</f>
        <v>Fife AC</v>
      </c>
      <c r="R21" s="15" t="n">
        <f aca="false">TIME(A21,B21,C21)</f>
        <v>0.00811342592592593</v>
      </c>
    </row>
    <row r="22" customFormat="false" ht="15.75" hidden="false" customHeight="false" outlineLevel="0" collapsed="false">
      <c r="A22" s="16"/>
      <c r="B22" s="23" t="s">
        <v>130</v>
      </c>
      <c r="C22" s="24" t="n">
        <v>51</v>
      </c>
      <c r="D22" s="25" t="n">
        <v>40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40</v>
      </c>
      <c r="I22" s="28" t="str">
        <f aca="false">Q22&amp;COUNTIF($H$2:$H22,H22)</f>
        <v>Team East Lothian1</v>
      </c>
      <c r="J22" s="28" t="str">
        <f aca="false">VLOOKUP(L22,ClubNames,2,FALSE())&amp;COUNTIF($L$2:$L22,L22)</f>
        <v>Dundee Hawkhill Harriers1</v>
      </c>
      <c r="L22" s="30" t="n">
        <v>16</v>
      </c>
      <c r="M22" s="39" t="s">
        <v>541</v>
      </c>
      <c r="O22" s="9" t="n">
        <f aca="false">1+O21</f>
        <v>21</v>
      </c>
      <c r="P22" s="14" t="str">
        <f aca="false">VLOOKUP(I22,J:M,4,FALSE())&amp;IF(RIGHT(D22,1)="V"," (V)",IF(RIGHT(D22,1)="J"," (J)",""))</f>
        <v>Fergus McKenzie</v>
      </c>
      <c r="Q22" s="14" t="str">
        <f aca="false">VLOOKUP(H22,ClubNames,2,FALSE())</f>
        <v>Team East Lothian</v>
      </c>
      <c r="R22" s="15" t="n">
        <f aca="false">TIME(A22,B22,C22)</f>
        <v>0.00822916666666667</v>
      </c>
    </row>
    <row r="23" customFormat="false" ht="15.75" hidden="false" customHeight="false" outlineLevel="0" collapsed="false">
      <c r="A23" s="16"/>
      <c r="B23" s="23" t="s">
        <v>130</v>
      </c>
      <c r="C23" s="24" t="n">
        <v>53</v>
      </c>
      <c r="D23" s="25" t="n">
        <v>1</v>
      </c>
      <c r="E23" s="26" t="n"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1</v>
      </c>
      <c r="I23" s="28" t="str">
        <f aca="false">Q23&amp;COUNTIF($H$2:$H23,H23)</f>
        <v>Edinburgh AC1</v>
      </c>
      <c r="J23" s="28" t="str">
        <f aca="false">VLOOKUP(L23,ClubNames,2,FALSE())&amp;COUNTIF($L$2:$L23,L23)</f>
        <v>George Heriots School1</v>
      </c>
      <c r="L23" s="30" t="n">
        <v>17</v>
      </c>
      <c r="M23" s="32" t="s">
        <v>542</v>
      </c>
      <c r="O23" s="9" t="n">
        <f aca="false">1+O22</f>
        <v>22</v>
      </c>
      <c r="P23" s="14" t="str">
        <f aca="false">VLOOKUP(I23,J:M,4,FALSE())&amp;IF(RIGHT(D23,1)="V"," (V)",IF(RIGHT(D23,1)="J"," (J)",""))</f>
        <v>Victor Gil-Garcia</v>
      </c>
      <c r="Q23" s="14" t="str">
        <f aca="false">VLOOKUP(H23,ClubNames,2,FALSE())</f>
        <v>Edinburgh AC</v>
      </c>
      <c r="R23" s="15" t="n">
        <f aca="false">TIME(A23,B23,C23)</f>
        <v>0.00825231481481482</v>
      </c>
    </row>
    <row r="24" customFormat="false" ht="15.75" hidden="false" customHeight="false" outlineLevel="0" collapsed="false">
      <c r="A24" s="16"/>
      <c r="B24" s="23" t="s">
        <v>130</v>
      </c>
      <c r="C24" s="24" t="n">
        <v>54</v>
      </c>
      <c r="D24" s="25" t="n">
        <v>20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20</v>
      </c>
      <c r="I24" s="28" t="str">
        <f aca="false">Q24&amp;COUNTIF($H$2:$H24,H24)</f>
        <v>Harmeny AAC3</v>
      </c>
      <c r="J24" s="28" t="str">
        <f aca="false">VLOOKUP(L24,ClubNames,2,FALSE())&amp;COUNTIF($L$2:$L24,L24)</f>
        <v>George Heriots School2</v>
      </c>
      <c r="L24" s="30" t="n">
        <v>17</v>
      </c>
      <c r="M24" s="32" t="s">
        <v>543</v>
      </c>
      <c r="O24" s="9" t="n">
        <f aca="false">1+O23</f>
        <v>23</v>
      </c>
      <c r="P24" s="14" t="str">
        <f aca="false">VLOOKUP(I24,J:M,4,FALSE())&amp;IF(RIGHT(D24,1)="V"," (V)",IF(RIGHT(D24,1)="J"," (J)",""))</f>
        <v>Stanley McKerrow</v>
      </c>
      <c r="Q24" s="14" t="str">
        <f aca="false">VLOOKUP(H24,ClubNames,2,FALSE())</f>
        <v>Harmeny AAC</v>
      </c>
      <c r="R24" s="15" t="n">
        <f aca="false">TIME(A24,B24,C24)</f>
        <v>0.00826388888888889</v>
      </c>
    </row>
    <row r="25" customFormat="false" ht="15.75" hidden="false" customHeight="false" outlineLevel="0" collapsed="false">
      <c r="A25" s="16"/>
      <c r="B25" s="23" t="s">
        <v>130</v>
      </c>
      <c r="C25" s="24" t="n">
        <v>54</v>
      </c>
      <c r="D25" s="25" t="n">
        <v>7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5</v>
      </c>
      <c r="H25" s="29" t="n">
        <f aca="false">IF(OR(RIGHT(D25,1)="V",RIGHT(D25,1)="J"),VALUE(LEFT(D25,LEN(D25)-1)),D25)</f>
        <v>7</v>
      </c>
      <c r="I25" s="28" t="str">
        <f aca="false">Q25&amp;COUNTIF($H$2:$H25,H25)</f>
        <v>Pitreavie AAC2</v>
      </c>
      <c r="J25" s="28" t="str">
        <f aca="false">VLOOKUP(L25,ClubNames,2,FALSE())&amp;COUNTIF($L$2:$L25,L25)</f>
        <v>Central AC1</v>
      </c>
      <c r="L25" s="30" t="n">
        <v>18</v>
      </c>
      <c r="M25" s="32" t="s">
        <v>544</v>
      </c>
      <c r="O25" s="9" t="n">
        <f aca="false">1+O24</f>
        <v>24</v>
      </c>
      <c r="P25" s="14" t="str">
        <f aca="false">VLOOKUP(I25,J:M,4,FALSE())&amp;IF(RIGHT(D25,1)="V"," (V)",IF(RIGHT(D25,1)="J"," (J)",""))</f>
        <v>Evan Fenner</v>
      </c>
      <c r="Q25" s="14" t="str">
        <f aca="false">VLOOKUP(H25,ClubNames,2,FALSE())</f>
        <v>Pitreavie AAC</v>
      </c>
      <c r="R25" s="15" t="n">
        <f aca="false">TIME(A25,B25,C25)</f>
        <v>0.00826388888888889</v>
      </c>
    </row>
    <row r="26" customFormat="false" ht="15.75" hidden="false" customHeight="false" outlineLevel="0" collapsed="false">
      <c r="A26" s="16"/>
      <c r="B26" s="23" t="s">
        <v>130</v>
      </c>
      <c r="C26" s="24" t="n">
        <v>57</v>
      </c>
      <c r="D26" s="25" t="n">
        <v>39</v>
      </c>
      <c r="E26" s="26" t="n">
        <v>25</v>
      </c>
      <c r="F26" s="2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39</v>
      </c>
      <c r="I26" s="28" t="str">
        <f aca="false">Q26&amp;COUNTIF($H$2:$H26,H26)</f>
        <v>Dunfermline Track &amp; Field AC3</v>
      </c>
      <c r="J26" s="28" t="str">
        <f aca="false">VLOOKUP(L26,ClubNames,2,FALSE())&amp;COUNTIF($L$2:$L26,L26)</f>
        <v>Harmeny AAC1</v>
      </c>
      <c r="L26" s="30" t="n">
        <v>20</v>
      </c>
      <c r="M26" s="42" t="s">
        <v>545</v>
      </c>
      <c r="O26" s="9" t="n">
        <f aca="false">1+O25</f>
        <v>25</v>
      </c>
      <c r="P26" s="14" t="str">
        <f aca="false">VLOOKUP(I26,J:M,4,FALSE())&amp;IF(RIGHT(D26,1)="V"," (V)",IF(RIGHT(D26,1)="J"," (J)",""))</f>
        <v>Cameron Trueman</v>
      </c>
      <c r="Q26" s="14" t="str">
        <f aca="false">VLOOKUP(H26,ClubNames,2,FALSE())</f>
        <v>Dunfermline Track &amp; Field AC</v>
      </c>
      <c r="R26" s="15" t="n">
        <f aca="false">TIME(A26,B26,C26)</f>
        <v>0.00829861111111111</v>
      </c>
    </row>
    <row r="27" customFormat="false" ht="15.75" hidden="false" customHeight="false" outlineLevel="0" collapsed="false">
      <c r="A27" s="16"/>
      <c r="B27" s="23" t="s">
        <v>140</v>
      </c>
      <c r="C27" s="24" t="n">
        <v>1</v>
      </c>
      <c r="D27" s="25" t="n">
        <v>1</v>
      </c>
      <c r="E27" s="26" t="n">
        <v>26</v>
      </c>
      <c r="F27" s="27" t="str">
        <f aca="false">Clubs!B28</f>
        <v>Wee County Harriers</v>
      </c>
      <c r="G27" s="28" t="n">
        <f aca="false">COUNTIF($H:$H,E27)</f>
        <v>0</v>
      </c>
      <c r="H27" s="29" t="n">
        <f aca="false">IF(OR(RIGHT(D27,1)="V",RIGHT(D27,1)="J"),VALUE(LEFT(D27,LEN(D27)-1)),D27)</f>
        <v>1</v>
      </c>
      <c r="I27" s="28" t="str">
        <f aca="false">Q27&amp;COUNTIF($H$2:$H27,H27)</f>
        <v>Edinburgh AC2</v>
      </c>
      <c r="J27" s="28" t="str">
        <f aca="false">VLOOKUP(L27,ClubNames,2,FALSE())&amp;COUNTIF($L$2:$L27,L27)</f>
        <v>Harmeny AAC2</v>
      </c>
      <c r="L27" s="30" t="n">
        <v>20</v>
      </c>
      <c r="M27" s="42" t="s">
        <v>546</v>
      </c>
      <c r="O27" s="9" t="n">
        <f aca="false">1+O26</f>
        <v>26</v>
      </c>
      <c r="P27" s="14" t="str">
        <f aca="false">VLOOKUP(I27,J:M,4,FALSE())&amp;IF(RIGHT(D27,1)="V"," (V)",IF(RIGHT(D27,1)="J"," (J)",""))</f>
        <v>Arlo Wignall</v>
      </c>
      <c r="Q27" s="14" t="str">
        <f aca="false">VLOOKUP(H27,ClubNames,2,FALSE())</f>
        <v>Edinburgh AC</v>
      </c>
      <c r="R27" s="15" t="n">
        <f aca="false">TIME(A27,B27,C27)</f>
        <v>0.00834490740740741</v>
      </c>
    </row>
    <row r="28" customFormat="false" ht="15.75" hidden="false" customHeight="false" outlineLevel="0" collapsed="false">
      <c r="A28" s="16"/>
      <c r="B28" s="23" t="s">
        <v>140</v>
      </c>
      <c r="C28" s="24" t="n">
        <v>8</v>
      </c>
      <c r="D28" s="25" t="n">
        <v>31</v>
      </c>
      <c r="E28" s="26" t="n">
        <v>27</v>
      </c>
      <c r="F28" s="27" t="str">
        <f aca="false">Clubs!B29</f>
        <v>Linlithgow AC</v>
      </c>
      <c r="G28" s="28" t="n">
        <f aca="false">COUNTIF($H:$H,E28)</f>
        <v>2</v>
      </c>
      <c r="H28" s="29" t="n">
        <f aca="false">IF(OR(RIGHT(D28,1)="V",RIGHT(D28,1)="J"),VALUE(LEFT(D28,LEN(D28)-1)),D28)</f>
        <v>31</v>
      </c>
      <c r="I28" s="28" t="str">
        <f aca="false">Q28&amp;COUNTIF($H$2:$H28,H28)</f>
        <v>Corstorphine AAC1</v>
      </c>
      <c r="J28" s="28" t="str">
        <f aca="false">VLOOKUP(L28,ClubNames,2,FALSE())&amp;COUNTIF($L$2:$L28,L28)</f>
        <v>Harmeny AAC3</v>
      </c>
      <c r="L28" s="30" t="n">
        <v>20</v>
      </c>
      <c r="M28" s="42" t="s">
        <v>547</v>
      </c>
      <c r="O28" s="9" t="n">
        <f aca="false">1+O27</f>
        <v>27</v>
      </c>
      <c r="P28" s="14" t="str">
        <f aca="false">VLOOKUP(I28,J:M,4,FALSE())&amp;IF(RIGHT(D28,1)="V"," (V)",IF(RIGHT(D28,1)="J"," (J)",""))</f>
        <v>Aidan Gowans</v>
      </c>
      <c r="Q28" s="14" t="str">
        <f aca="false">VLOOKUP(H28,ClubNames,2,FALSE())</f>
        <v>Corstorphine AAC</v>
      </c>
      <c r="R28" s="15" t="n">
        <f aca="false">TIME(A28,B28,C28)</f>
        <v>0.00842592592592593</v>
      </c>
    </row>
    <row r="29" customFormat="false" ht="15.75" hidden="false" customHeight="false" outlineLevel="0" collapsed="false">
      <c r="A29" s="16"/>
      <c r="B29" s="23" t="s">
        <v>140</v>
      </c>
      <c r="C29" s="24" t="n">
        <v>12</v>
      </c>
      <c r="D29" s="25" t="n">
        <v>32</v>
      </c>
      <c r="E29" s="26" t="n">
        <v>28</v>
      </c>
      <c r="F29" s="2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32</v>
      </c>
      <c r="I29" s="28" t="str">
        <f aca="false">Q29&amp;COUNTIF($H$2:$H29,H29)</f>
        <v>Lasswade AAC2</v>
      </c>
      <c r="J29" s="28" t="str">
        <f aca="false">VLOOKUP(L29,ClubNames,2,FALSE())&amp;COUNTIF($L$2:$L29,L29)</f>
        <v>Harmeny AAC4</v>
      </c>
      <c r="L29" s="30" t="n">
        <v>20</v>
      </c>
      <c r="M29" s="42" t="s">
        <v>548</v>
      </c>
      <c r="O29" s="9" t="n">
        <f aca="false">1+O28</f>
        <v>28</v>
      </c>
      <c r="P29" s="14" t="str">
        <f aca="false">VLOOKUP(I29,J:M,4,FALSE())&amp;IF(RIGHT(D29,1)="V"," (V)",IF(RIGHT(D29,1)="J"," (J)",""))</f>
        <v>Moray Milne</v>
      </c>
      <c r="Q29" s="14" t="str">
        <f aca="false">VLOOKUP(H29,ClubNames,2,FALSE())</f>
        <v>Lasswade AAC</v>
      </c>
      <c r="R29" s="15" t="n">
        <f aca="false">TIME(A29,B29,C29)</f>
        <v>0.00847222222222222</v>
      </c>
    </row>
    <row r="30" customFormat="false" ht="15.75" hidden="false" customHeight="false" outlineLevel="0" collapsed="false">
      <c r="A30" s="16"/>
      <c r="B30" s="23" t="s">
        <v>140</v>
      </c>
      <c r="C30" s="24" t="n">
        <v>12</v>
      </c>
      <c r="D30" s="25" t="n">
        <v>30</v>
      </c>
      <c r="E30" s="26" t="n">
        <v>29</v>
      </c>
      <c r="F30" s="27" t="str">
        <f aca="false">Clubs!B31</f>
        <v>Team Borders</v>
      </c>
      <c r="G30" s="28" t="n">
        <f aca="false">COUNTIF($H:$H,E30)</f>
        <v>2</v>
      </c>
      <c r="H30" s="29" t="n">
        <f aca="false">IF(OR(RIGHT(D30,1)="V",RIGHT(D30,1)="J"),VALUE(LEFT(D30,LEN(D30)-1)),D30)</f>
        <v>30</v>
      </c>
      <c r="I30" s="28" t="str">
        <f aca="false">Q30&amp;COUNTIF($H$2:$H30,H30)</f>
        <v>Perth Strathtay Harriers3</v>
      </c>
      <c r="J30" s="28" t="str">
        <f aca="false">VLOOKUP(L30,ClubNames,2,FALSE())&amp;COUNTIF($L$2:$L30,L30)</f>
        <v>Strathearn Harriers1</v>
      </c>
      <c r="L30" s="30" t="n">
        <v>24</v>
      </c>
      <c r="M30" s="32" t="s">
        <v>549</v>
      </c>
      <c r="O30" s="9" t="n">
        <f aca="false">1+O29</f>
        <v>29</v>
      </c>
      <c r="P30" s="14" t="str">
        <f aca="false">VLOOKUP(I30,J:M,4,FALSE())&amp;IF(RIGHT(D30,1)="V"," (V)",IF(RIGHT(D30,1)="J"," (J)",""))</f>
        <v>Reuben Parsons</v>
      </c>
      <c r="Q30" s="14" t="str">
        <f aca="false">VLOOKUP(H30,ClubNames,2,FALSE())</f>
        <v>Perth Strathtay Harriers</v>
      </c>
      <c r="R30" s="15" t="n">
        <f aca="false">TIME(A30,B30,C30)</f>
        <v>0.00847222222222222</v>
      </c>
    </row>
    <row r="31" customFormat="false" ht="15.75" hidden="false" customHeight="false" outlineLevel="0" collapsed="false">
      <c r="A31" s="16"/>
      <c r="B31" s="23" t="s">
        <v>140</v>
      </c>
      <c r="C31" s="24" t="n">
        <v>16</v>
      </c>
      <c r="D31" s="25" t="n">
        <v>15</v>
      </c>
      <c r="E31" s="26" t="n">
        <v>30</v>
      </c>
      <c r="F31" s="27" t="str">
        <f aca="false">Clubs!B32</f>
        <v>Perth Strathtay Harriers</v>
      </c>
      <c r="G31" s="28" t="n">
        <f aca="false">COUNTIF($H:$H,E31)</f>
        <v>6</v>
      </c>
      <c r="H31" s="29" t="n">
        <f aca="false">IF(OR(RIGHT(D31,1)="V",RIGHT(D31,1)="J"),VALUE(LEFT(D31,LEN(D31)-1)),D31)</f>
        <v>15</v>
      </c>
      <c r="I31" s="28" t="str">
        <f aca="false">Q31&amp;COUNTIF($H$2:$H31,H31)</f>
        <v>Livingston AC1</v>
      </c>
      <c r="J31" s="28" t="str">
        <f aca="false">VLOOKUP(L31,ClubNames,2,FALSE())&amp;COUNTIF($L$2:$L31,L31)</f>
        <v>Strathearn Harriers2</v>
      </c>
      <c r="L31" s="30" t="n">
        <v>24</v>
      </c>
      <c r="M31" s="32" t="s">
        <v>550</v>
      </c>
      <c r="O31" s="9" t="n">
        <f aca="false">1+O30</f>
        <v>30</v>
      </c>
      <c r="P31" s="14" t="str">
        <f aca="false">VLOOKUP(I31,J:M,4,FALSE())&amp;IF(RIGHT(D31,1)="V"," (V)",IF(RIGHT(D31,1)="J"," (J)",""))</f>
        <v>Lewis Sharp</v>
      </c>
      <c r="Q31" s="14" t="str">
        <f aca="false">VLOOKUP(H31,ClubNames,2,FALSE())</f>
        <v>Livingston AC</v>
      </c>
      <c r="R31" s="15" t="n">
        <f aca="false">TIME(A31,B31,C31)</f>
        <v>0.00851851851851852</v>
      </c>
    </row>
    <row r="32" customFormat="false" ht="15.75" hidden="false" customHeight="false" outlineLevel="0" collapsed="false">
      <c r="A32" s="16"/>
      <c r="B32" s="23" t="s">
        <v>140</v>
      </c>
      <c r="C32" s="24" t="n">
        <v>16</v>
      </c>
      <c r="D32" s="25" t="n">
        <v>30</v>
      </c>
      <c r="E32" s="26" t="n">
        <v>31</v>
      </c>
      <c r="F32" s="27" t="str">
        <f aca="false">Clubs!B33</f>
        <v>Corstorphine AAC</v>
      </c>
      <c r="G32" s="28" t="n">
        <f aca="false">COUNTIF($H:$H,E32)</f>
        <v>2</v>
      </c>
      <c r="H32" s="29" t="n">
        <f aca="false">IF(OR(RIGHT(D32,1)="V",RIGHT(D32,1)="J"),VALUE(LEFT(D32,LEN(D32)-1)),D32)</f>
        <v>30</v>
      </c>
      <c r="I32" s="28" t="str">
        <f aca="false">Q32&amp;COUNTIF($H$2:$H32,H32)</f>
        <v>Perth Strathtay Harriers4</v>
      </c>
      <c r="J32" s="28" t="str">
        <f aca="false">VLOOKUP(L32,ClubNames,2,FALSE())&amp;COUNTIF($L$2:$L32,L32)</f>
        <v>Strathearn Harriers3</v>
      </c>
      <c r="L32" s="30" t="n">
        <v>24</v>
      </c>
      <c r="M32" s="32" t="s">
        <v>551</v>
      </c>
      <c r="O32" s="9" t="n">
        <f aca="false">1+O31</f>
        <v>31</v>
      </c>
      <c r="P32" s="14" t="str">
        <f aca="false">VLOOKUP(I32,J:M,4,FALSE())&amp;IF(RIGHT(D32,1)="V"," (V)",IF(RIGHT(D32,1)="J"," (J)",""))</f>
        <v>Rory Strickland</v>
      </c>
      <c r="Q32" s="14" t="str">
        <f aca="false">VLOOKUP(H32,ClubNames,2,FALSE())</f>
        <v>Perth Strathtay Harriers</v>
      </c>
      <c r="R32" s="15" t="n">
        <f aca="false">TIME(A32,B32,C32)</f>
        <v>0.00851851851851852</v>
      </c>
    </row>
    <row r="33" customFormat="false" ht="15.75" hidden="false" customHeight="false" outlineLevel="0" collapsed="false">
      <c r="A33" s="16"/>
      <c r="B33" s="23" t="s">
        <v>140</v>
      </c>
      <c r="C33" s="24" t="n">
        <v>16</v>
      </c>
      <c r="D33" s="25" t="n">
        <v>6</v>
      </c>
      <c r="E33" s="26" t="n">
        <v>32</v>
      </c>
      <c r="F33" s="27" t="str">
        <f aca="false">Clubs!B34</f>
        <v>Lasswade AAC</v>
      </c>
      <c r="G33" s="28" t="n">
        <f aca="false">COUNTIF($H:$H,E33)</f>
        <v>2</v>
      </c>
      <c r="H33" s="29" t="n">
        <f aca="false">IF(OR(RIGHT(D33,1)="V",RIGHT(D33,1)="J"),VALUE(LEFT(D33,LEN(D33)-1)),D33)</f>
        <v>6</v>
      </c>
      <c r="I33" s="28" t="str">
        <f aca="false">Q33&amp;COUNTIF($H$2:$H33,H33)</f>
        <v>Aberdeen AAC3</v>
      </c>
      <c r="J33" s="28" t="str">
        <f aca="false">VLOOKUP(L33,ClubNames,2,FALSE())&amp;COUNTIF($L$2:$L33,L33)</f>
        <v>Strathearn Harriers4</v>
      </c>
      <c r="L33" s="30" t="n">
        <v>24</v>
      </c>
      <c r="M33" s="32" t="s">
        <v>552</v>
      </c>
      <c r="O33" s="9" t="n">
        <f aca="false">1+O32</f>
        <v>32</v>
      </c>
      <c r="P33" s="14" t="str">
        <f aca="false">VLOOKUP(I33,J:M,4,FALSE())&amp;IF(RIGHT(D33,1)="V"," (V)",IF(RIGHT(D33,1)="J"," (J)",""))</f>
        <v>Ruaridh Drummond</v>
      </c>
      <c r="Q33" s="14" t="str">
        <f aca="false">VLOOKUP(H33,ClubNames,2,FALSE())</f>
        <v>Aberdeen AAC</v>
      </c>
      <c r="R33" s="15" t="n">
        <f aca="false">TIME(A33,B33,C33)</f>
        <v>0.00851851851851852</v>
      </c>
    </row>
    <row r="34" customFormat="false" ht="15.75" hidden="false" customHeight="false" outlineLevel="0" collapsed="false">
      <c r="A34" s="16"/>
      <c r="B34" s="23" t="s">
        <v>140</v>
      </c>
      <c r="C34" s="24" t="n">
        <v>16</v>
      </c>
      <c r="D34" s="25" t="n">
        <v>1</v>
      </c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1</v>
      </c>
      <c r="I34" s="28" t="str">
        <f aca="false">Q34&amp;COUNTIF($H$2:$H34,H34)</f>
        <v>Edinburgh AC3</v>
      </c>
      <c r="J34" s="28" t="str">
        <f aca="false">VLOOKUP(L34,ClubNames,2,FALSE())&amp;COUNTIF($L$2:$L34,L34)</f>
        <v>Strathearn Harriers5</v>
      </c>
      <c r="L34" s="30" t="n">
        <v>24</v>
      </c>
      <c r="M34" s="32" t="s">
        <v>553</v>
      </c>
      <c r="O34" s="9" t="n">
        <f aca="false">1+O33</f>
        <v>33</v>
      </c>
      <c r="P34" s="14" t="str">
        <f aca="false">VLOOKUP(I34,J:M,4,FALSE())&amp;IF(RIGHT(D34,1)="V"," (V)",IF(RIGHT(D34,1)="J"," (J)",""))</f>
        <v>Ruaridh Ranyard </v>
      </c>
      <c r="Q34" s="14" t="str">
        <f aca="false">VLOOKUP(H34,ClubNames,2,FALSE())</f>
        <v>Edinburgh AC</v>
      </c>
      <c r="R34" s="15" t="n">
        <f aca="false">TIME(A34,B34,C34)</f>
        <v>0.00851851851851852</v>
      </c>
    </row>
    <row r="35" customFormat="false" ht="15.75" hidden="false" customHeight="false" outlineLevel="0" collapsed="false">
      <c r="A35" s="16"/>
      <c r="B35" s="23" t="s">
        <v>140</v>
      </c>
      <c r="C35" s="24" t="n">
        <v>19</v>
      </c>
      <c r="D35" s="25" t="n">
        <v>15</v>
      </c>
      <c r="E35" s="26" t="n">
        <v>34</v>
      </c>
      <c r="F35" s="2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15</v>
      </c>
      <c r="I35" s="28" t="str">
        <f aca="false">Q35&amp;COUNTIF($H$2:$H35,H35)</f>
        <v>Livingston AC2</v>
      </c>
      <c r="J35" s="28" t="str">
        <f aca="false">VLOOKUP(L35,ClubNames,2,FALSE())&amp;COUNTIF($L$2:$L35,L35)</f>
        <v>Linlithgow AC1</v>
      </c>
      <c r="L35" s="30" t="n">
        <v>27</v>
      </c>
      <c r="M35" s="62" t="s">
        <v>554</v>
      </c>
      <c r="O35" s="9" t="n">
        <f aca="false">1+O34</f>
        <v>34</v>
      </c>
      <c r="P35" s="14" t="str">
        <f aca="false">VLOOKUP(I35,J:M,4,FALSE())&amp;IF(RIGHT(D35,1)="V"," (V)",IF(RIGHT(D35,1)="J"," (J)",""))</f>
        <v>Austin Purdie</v>
      </c>
      <c r="Q35" s="14" t="str">
        <f aca="false">VLOOKUP(H35,ClubNames,2,FALSE())</f>
        <v>Livingston AC</v>
      </c>
      <c r="R35" s="15" t="n">
        <f aca="false">TIME(A35,B35,C35)</f>
        <v>0.00855324074074074</v>
      </c>
    </row>
    <row r="36" customFormat="false" ht="15.75" hidden="false" customHeight="false" outlineLevel="0" collapsed="false">
      <c r="A36" s="16"/>
      <c r="B36" s="23" t="s">
        <v>140</v>
      </c>
      <c r="C36" s="24" t="n">
        <v>22</v>
      </c>
      <c r="D36" s="25" t="n">
        <v>31</v>
      </c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31</v>
      </c>
      <c r="I36" s="28" t="str">
        <f aca="false">Q36&amp;COUNTIF($H$2:$H36,H36)</f>
        <v>Corstorphine AAC2</v>
      </c>
      <c r="J36" s="28" t="str">
        <f aca="false">VLOOKUP(L36,ClubNames,2,FALSE())&amp;COUNTIF($L$2:$L36,L36)</f>
        <v>Linlithgow AC2</v>
      </c>
      <c r="L36" s="30" t="n">
        <v>27</v>
      </c>
      <c r="M36" s="43" t="s">
        <v>555</v>
      </c>
      <c r="O36" s="9" t="n">
        <f aca="false">1+O35</f>
        <v>35</v>
      </c>
      <c r="P36" s="14" t="str">
        <f aca="false">VLOOKUP(I36,J:M,4,FALSE())&amp;IF(RIGHT(D36,1)="V"," (V)",IF(RIGHT(D36,1)="J"," (J)",""))</f>
        <v>Ethan Johnstone</v>
      </c>
      <c r="Q36" s="14" t="str">
        <f aca="false">VLOOKUP(H36,ClubNames,2,FALSE())</f>
        <v>Corstorphine AAC</v>
      </c>
      <c r="R36" s="15" t="n">
        <f aca="false">TIME(A36,B36,C36)</f>
        <v>0.00858796296296296</v>
      </c>
    </row>
    <row r="37" customFormat="false" ht="15.75" hidden="false" customHeight="false" outlineLevel="0" collapsed="false">
      <c r="A37" s="16"/>
      <c r="B37" s="23" t="s">
        <v>140</v>
      </c>
      <c r="C37" s="24" t="n">
        <v>27</v>
      </c>
      <c r="D37" s="25" t="n">
        <v>7</v>
      </c>
      <c r="E37" s="26" t="n">
        <v>36</v>
      </c>
      <c r="F37" s="27" t="str">
        <f aca="false">Clubs!B38</f>
        <v>Banchory Stonehaven AC</v>
      </c>
      <c r="G37" s="28" t="n">
        <f aca="false">COUNTIF($H:$H,E37)</f>
        <v>1</v>
      </c>
      <c r="H37" s="29" t="n">
        <f aca="false">IF(OR(RIGHT(D37,1)="V",RIGHT(D37,1)="J"),VALUE(LEFT(D37,LEN(D37)-1)),D37)</f>
        <v>7</v>
      </c>
      <c r="I37" s="28" t="str">
        <f aca="false">Q37&amp;COUNTIF($H$2:$H37,H37)</f>
        <v>Pitreavie AAC3</v>
      </c>
      <c r="J37" s="28" t="str">
        <f aca="false">VLOOKUP(L37,ClubNames,2,FALSE())&amp;COUNTIF($L$2:$L37,L37)</f>
        <v>Team Borders1</v>
      </c>
      <c r="L37" s="30" t="n">
        <v>29</v>
      </c>
      <c r="M37" s="32" t="s">
        <v>556</v>
      </c>
      <c r="O37" s="9" t="n">
        <f aca="false">1+O36</f>
        <v>36</v>
      </c>
      <c r="P37" s="14" t="str">
        <f aca="false">VLOOKUP(I37,J:M,4,FALSE())&amp;IF(RIGHT(D37,1)="V"," (V)",IF(RIGHT(D37,1)="J"," (J)",""))</f>
        <v>Daniel Manson</v>
      </c>
      <c r="Q37" s="14" t="str">
        <f aca="false">VLOOKUP(H37,ClubNames,2,FALSE())</f>
        <v>Pitreavie AAC</v>
      </c>
      <c r="R37" s="15" t="n">
        <f aca="false">TIME(A37,B37,C37)</f>
        <v>0.00864583333333333</v>
      </c>
    </row>
    <row r="38" customFormat="false" ht="15.75" hidden="false" customHeight="false" outlineLevel="0" collapsed="false">
      <c r="A38" s="16"/>
      <c r="B38" s="23" t="s">
        <v>140</v>
      </c>
      <c r="C38" s="24" t="n">
        <v>28</v>
      </c>
      <c r="D38" s="25" t="n">
        <v>27</v>
      </c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27</v>
      </c>
      <c r="I38" s="28" t="str">
        <f aca="false">Q38&amp;COUNTIF($H$2:$H38,H38)</f>
        <v>Linlithgow AC1</v>
      </c>
      <c r="J38" s="28" t="str">
        <f aca="false">VLOOKUP(L38,ClubNames,2,FALSE())&amp;COUNTIF($L$2:$L38,L38)</f>
        <v>Team Borders2</v>
      </c>
      <c r="L38" s="30" t="n">
        <v>29</v>
      </c>
      <c r="M38" s="32" t="s">
        <v>557</v>
      </c>
      <c r="O38" s="9" t="n">
        <f aca="false">1+O37</f>
        <v>37</v>
      </c>
      <c r="P38" s="14" t="str">
        <f aca="false">VLOOKUP(I38,J:M,4,FALSE())&amp;IF(RIGHT(D38,1)="V"," (V)",IF(RIGHT(D38,1)="J"," (J)",""))</f>
        <v>Alex Martin</v>
      </c>
      <c r="Q38" s="14" t="str">
        <f aca="false">VLOOKUP(H38,ClubNames,2,FALSE())</f>
        <v>Linlithgow AC</v>
      </c>
      <c r="R38" s="15" t="n">
        <f aca="false">TIME(A38,B38,C38)</f>
        <v>0.00865740740740741</v>
      </c>
    </row>
    <row r="39" customFormat="false" ht="15.75" hidden="false" customHeight="false" outlineLevel="0" collapsed="false">
      <c r="A39" s="16"/>
      <c r="B39" s="23" t="s">
        <v>140</v>
      </c>
      <c r="C39" s="24" t="n">
        <v>30</v>
      </c>
      <c r="D39" s="25" t="n">
        <v>1</v>
      </c>
      <c r="E39" s="26" t="n">
        <v>38</v>
      </c>
      <c r="F39" s="2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1</v>
      </c>
      <c r="I39" s="28" t="str">
        <f aca="false">Q39&amp;COUNTIF($H$2:$H39,H39)</f>
        <v>Edinburgh AC4</v>
      </c>
      <c r="J39" s="28" t="str">
        <f aca="false">VLOOKUP(L39,ClubNames,2,FALSE())&amp;COUNTIF($L$2:$L39,L39)</f>
        <v>Perth Strathtay Harriers1</v>
      </c>
      <c r="L39" s="30" t="n">
        <v>30</v>
      </c>
      <c r="M39" s="63" t="s">
        <v>558</v>
      </c>
      <c r="O39" s="9" t="n">
        <f aca="false">1+O38</f>
        <v>38</v>
      </c>
      <c r="P39" s="14" t="str">
        <f aca="false">VLOOKUP(I39,J:M,4,FALSE())&amp;IF(RIGHT(D39,1)="V"," (V)",IF(RIGHT(D39,1)="J"," (J)",""))</f>
        <v>Archie Crawley</v>
      </c>
      <c r="Q39" s="14" t="str">
        <f aca="false">VLOOKUP(H39,ClubNames,2,FALSE())</f>
        <v>Edinburgh AC</v>
      </c>
      <c r="R39" s="15" t="n">
        <f aca="false">TIME(A39,B39,C39)</f>
        <v>0.00868055555555556</v>
      </c>
    </row>
    <row r="40" customFormat="false" ht="15.75" hidden="false" customHeight="false" outlineLevel="0" collapsed="false">
      <c r="A40" s="16"/>
      <c r="B40" s="23" t="s">
        <v>140</v>
      </c>
      <c r="C40" s="24" t="n">
        <v>30</v>
      </c>
      <c r="D40" s="25" t="n">
        <v>8</v>
      </c>
      <c r="E40" s="26" t="n">
        <v>39</v>
      </c>
      <c r="F40" s="27" t="str">
        <f aca="false">Clubs!B41</f>
        <v>Dunfermline Track &amp; Field AC</v>
      </c>
      <c r="G40" s="28" t="n">
        <f aca="false">COUNTIF($H:$H,E40)</f>
        <v>3</v>
      </c>
      <c r="H40" s="29" t="n">
        <f aca="false">IF(OR(RIGHT(D40,1)="V",RIGHT(D40,1)="J"),VALUE(LEFT(D40,LEN(D40)-1)),D40)</f>
        <v>8</v>
      </c>
      <c r="I40" s="28" t="str">
        <f aca="false">Q40&amp;COUNTIF($H$2:$H40,H40)</f>
        <v>Fife AC3</v>
      </c>
      <c r="J40" s="28" t="str">
        <f aca="false">VLOOKUP(L40,ClubNames,2,FALSE())&amp;COUNTIF($L$2:$L40,L40)</f>
        <v>Perth Strathtay Harriers2</v>
      </c>
      <c r="L40" s="30" t="n">
        <v>30</v>
      </c>
      <c r="M40" s="63" t="s">
        <v>559</v>
      </c>
      <c r="O40" s="9" t="n">
        <f aca="false">1+O39</f>
        <v>39</v>
      </c>
      <c r="P40" s="14" t="str">
        <f aca="false">VLOOKUP(I40,J:M,4,FALSE())&amp;IF(RIGHT(D40,1)="V"," (V)",IF(RIGHT(D40,1)="J"," (J)",""))</f>
        <v>Felix Watters</v>
      </c>
      <c r="Q40" s="14" t="str">
        <f aca="false">VLOOKUP(H40,ClubNames,2,FALSE())</f>
        <v>Fife AC</v>
      </c>
      <c r="R40" s="15" t="n">
        <f aca="false">TIME(A40,B40,C40)</f>
        <v>0.00868055555555556</v>
      </c>
    </row>
    <row r="41" customFormat="false" ht="15.75" hidden="false" customHeight="false" outlineLevel="0" collapsed="false">
      <c r="A41" s="16"/>
      <c r="B41" s="23" t="s">
        <v>140</v>
      </c>
      <c r="C41" s="24" t="n">
        <v>43</v>
      </c>
      <c r="D41" s="25" t="n">
        <v>18</v>
      </c>
      <c r="E41" s="26" t="n">
        <v>40</v>
      </c>
      <c r="F41" s="27" t="str">
        <f aca="false">Clubs!B42</f>
        <v>Team East Lothian</v>
      </c>
      <c r="G41" s="28" t="n">
        <f aca="false">COUNTIF($H:$H,E41)</f>
        <v>1</v>
      </c>
      <c r="H41" s="29" t="n">
        <f aca="false">IF(OR(RIGHT(D41,1)="V",RIGHT(D41,1)="J"),VALUE(LEFT(D41,LEN(D41)-1)),D41)</f>
        <v>18</v>
      </c>
      <c r="I41" s="28" t="str">
        <f aca="false">Q41&amp;COUNTIF($H$2:$H41,H41)</f>
        <v>Central AC1</v>
      </c>
      <c r="J41" s="28" t="str">
        <f aca="false">VLOOKUP(L41,ClubNames,2,FALSE())&amp;COUNTIF($L$2:$L41,L41)</f>
        <v>Perth Strathtay Harriers3</v>
      </c>
      <c r="L41" s="30" t="n">
        <v>30</v>
      </c>
      <c r="M41" s="63" t="s">
        <v>560</v>
      </c>
      <c r="O41" s="9" t="n">
        <f aca="false">1+O40</f>
        <v>40</v>
      </c>
      <c r="P41" s="14" t="str">
        <f aca="false">VLOOKUP(I41,J:M,4,FALSE())&amp;IF(RIGHT(D41,1)="V"," (V)",IF(RIGHT(D41,1)="J"," (J)",""))</f>
        <v>Hugh Thomas</v>
      </c>
      <c r="Q41" s="14" t="str">
        <f aca="false">VLOOKUP(H41,ClubNames,2,FALSE())</f>
        <v>Central AC</v>
      </c>
      <c r="R41" s="15" t="n">
        <f aca="false">TIME(A41,B41,C41)</f>
        <v>0.00883101851851852</v>
      </c>
    </row>
    <row r="42" customFormat="false" ht="15.75" hidden="false" customHeight="false" outlineLevel="0" collapsed="false">
      <c r="A42" s="16"/>
      <c r="B42" s="23" t="s">
        <v>140</v>
      </c>
      <c r="C42" s="24" t="n">
        <v>47</v>
      </c>
      <c r="D42" s="25" t="n">
        <v>44</v>
      </c>
      <c r="E42" s="26" t="n"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44</v>
      </c>
      <c r="I42" s="28" t="str">
        <f aca="false">Q42&amp;COUNTIF($H$2:$H42,H42)</f>
        <v>Montrose and District AC1</v>
      </c>
      <c r="J42" s="28" t="str">
        <f aca="false">VLOOKUP(L42,ClubNames,2,FALSE())&amp;COUNTIF($L$2:$L42,L42)</f>
        <v>Perth Strathtay Harriers4</v>
      </c>
      <c r="L42" s="30" t="n">
        <v>30</v>
      </c>
      <c r="M42" s="63" t="s">
        <v>561</v>
      </c>
      <c r="O42" s="9" t="n">
        <f aca="false">1+O41</f>
        <v>41</v>
      </c>
      <c r="P42" s="14" t="str">
        <f aca="false">VLOOKUP(I42,J:M,4,FALSE())&amp;IF(RIGHT(D42,1)="V"," (V)",IF(RIGHT(D42,1)="J"," (J)",""))</f>
        <v>Logan Adams</v>
      </c>
      <c r="Q42" s="14" t="str">
        <f aca="false">VLOOKUP(H42,ClubNames,2,FALSE())</f>
        <v>Montrose and District AC</v>
      </c>
      <c r="R42" s="15" t="n">
        <f aca="false">TIME(A42,B42,C42)</f>
        <v>0.00887731481481482</v>
      </c>
    </row>
    <row r="43" customFormat="false" ht="15.75" hidden="false" customHeight="false" outlineLevel="0" collapsed="false">
      <c r="A43" s="16"/>
      <c r="B43" s="23" t="s">
        <v>140</v>
      </c>
      <c r="C43" s="24" t="n">
        <v>47</v>
      </c>
      <c r="D43" s="25" t="n">
        <v>30</v>
      </c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30</v>
      </c>
      <c r="I43" s="28" t="str">
        <f aca="false">Q43&amp;COUNTIF($H$2:$H43,H43)</f>
        <v>Perth Strathtay Harriers5</v>
      </c>
      <c r="J43" s="28" t="str">
        <f aca="false">VLOOKUP(L43,ClubNames,2,FALSE())&amp;COUNTIF($L$2:$L43,L43)</f>
        <v>Perth Strathtay Harriers5</v>
      </c>
      <c r="L43" s="30" t="n">
        <v>30</v>
      </c>
      <c r="M43" s="63" t="s">
        <v>562</v>
      </c>
      <c r="O43" s="9" t="n">
        <f aca="false">1+O42</f>
        <v>42</v>
      </c>
      <c r="P43" s="14" t="str">
        <f aca="false">VLOOKUP(I43,J:M,4,FALSE())&amp;IF(RIGHT(D43,1)="V"," (V)",IF(RIGHT(D43,1)="J"," (J)",""))</f>
        <v>Cameron Falconer</v>
      </c>
      <c r="Q43" s="14" t="str">
        <f aca="false">VLOOKUP(H43,ClubNames,2,FALSE())</f>
        <v>Perth Strathtay Harriers</v>
      </c>
      <c r="R43" s="15" t="n">
        <f aca="false">TIME(A43,B43,C43)</f>
        <v>0.00887731481481482</v>
      </c>
    </row>
    <row r="44" customFormat="false" ht="15.75" hidden="false" customHeight="false" outlineLevel="0" collapsed="false">
      <c r="A44" s="16"/>
      <c r="B44" s="23" t="s">
        <v>140</v>
      </c>
      <c r="C44" s="24" t="n">
        <v>53</v>
      </c>
      <c r="D44" s="25" t="n">
        <v>11</v>
      </c>
      <c r="E44" s="26" t="n">
        <v>43</v>
      </c>
      <c r="F44" s="2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11</v>
      </c>
      <c r="I44" s="28" t="str">
        <f aca="false">Q44&amp;COUNTIF($H$2:$H44,H44)</f>
        <v>Falkirk Victoria Harriers1</v>
      </c>
      <c r="J44" s="28" t="str">
        <f aca="false">VLOOKUP(L44,ClubNames,2,FALSE())&amp;COUNTIF($L$2:$L44,L44)</f>
        <v>Perth Strathtay Harriers6</v>
      </c>
      <c r="L44" s="30" t="n">
        <v>30</v>
      </c>
      <c r="M44" s="63" t="s">
        <v>563</v>
      </c>
      <c r="O44" s="9" t="n">
        <f aca="false">1+O43</f>
        <v>43</v>
      </c>
      <c r="P44" s="14" t="str">
        <f aca="false">VLOOKUP(I44,J:M,4,FALSE())&amp;IF(RIGHT(D44,1)="V"," (V)",IF(RIGHT(D44,1)="J"," (J)",""))</f>
        <v>Hugo Koch</v>
      </c>
      <c r="Q44" s="14" t="str">
        <f aca="false">VLOOKUP(H44,ClubNames,2,FALSE())</f>
        <v>Falkirk Victoria Harriers</v>
      </c>
      <c r="R44" s="15" t="n">
        <f aca="false">TIME(A44,B44,C44)</f>
        <v>0.00894675925925926</v>
      </c>
    </row>
    <row r="45" customFormat="false" ht="15.75" hidden="false" customHeight="false" outlineLevel="0" collapsed="false">
      <c r="A45" s="16"/>
      <c r="B45" s="23" t="s">
        <v>140</v>
      </c>
      <c r="C45" s="24" t="n">
        <v>58</v>
      </c>
      <c r="D45" s="25" t="n">
        <v>24</v>
      </c>
      <c r="E45" s="26" t="n">
        <v>44</v>
      </c>
      <c r="F45" s="27" t="str">
        <f aca="false">Clubs!B46</f>
        <v>Montrose and District AC</v>
      </c>
      <c r="G45" s="28" t="n">
        <f aca="false">COUNTIF($H:$H,E45)</f>
        <v>1</v>
      </c>
      <c r="H45" s="29" t="n">
        <f aca="false">IF(OR(RIGHT(D45,1)="V",RIGHT(D45,1)="J"),VALUE(LEFT(D45,LEN(D45)-1)),D45)</f>
        <v>24</v>
      </c>
      <c r="I45" s="28" t="str">
        <f aca="false">Q45&amp;COUNTIF($H$2:$H45,H45)</f>
        <v>Strathearn Harriers4</v>
      </c>
      <c r="J45" s="28" t="str">
        <f aca="false">VLOOKUP(L45,ClubNames,2,FALSE())&amp;COUNTIF($L$2:$L45,L45)</f>
        <v>Corstorphine AAC1</v>
      </c>
      <c r="L45" s="30" t="n">
        <v>31</v>
      </c>
      <c r="M45" s="32" t="s">
        <v>564</v>
      </c>
      <c r="O45" s="9" t="n">
        <f aca="false">1+O44</f>
        <v>44</v>
      </c>
      <c r="P45" s="14" t="str">
        <f aca="false">VLOOKUP(I45,J:M,4,FALSE())&amp;IF(RIGHT(D45,1)="V"," (V)",IF(RIGHT(D45,1)="J"," (J)",""))</f>
        <v>Benjamin Warren</v>
      </c>
      <c r="Q45" s="14" t="str">
        <f aca="false">VLOOKUP(H45,ClubNames,2,FALSE())</f>
        <v>Strathearn Harriers</v>
      </c>
      <c r="R45" s="15" t="n">
        <f aca="false">TIME(A45,B45,C45)</f>
        <v>0.00900462962962963</v>
      </c>
    </row>
    <row r="46" customFormat="false" ht="15.75" hidden="false" customHeight="false" outlineLevel="0" collapsed="false">
      <c r="A46" s="16"/>
      <c r="B46" s="23" t="s">
        <v>160</v>
      </c>
      <c r="C46" s="24" t="n">
        <v>0</v>
      </c>
      <c r="D46" s="25" t="n">
        <v>7</v>
      </c>
      <c r="E46" s="26" t="n">
        <v>45</v>
      </c>
      <c r="F46" s="2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7</v>
      </c>
      <c r="I46" s="28" t="str">
        <f aca="false">Q46&amp;COUNTIF($H$2:$H46,H46)</f>
        <v>Pitreavie AAC4</v>
      </c>
      <c r="J46" s="28" t="str">
        <f aca="false">VLOOKUP(L46,ClubNames,2,FALSE())&amp;COUNTIF($L$2:$L46,L46)</f>
        <v>Corstorphine AAC2</v>
      </c>
      <c r="L46" s="30" t="n">
        <v>31</v>
      </c>
      <c r="M46" s="32" t="s">
        <v>565</v>
      </c>
      <c r="O46" s="9" t="n">
        <f aca="false">1+O45</f>
        <v>45</v>
      </c>
      <c r="P46" s="14" t="str">
        <f aca="false">VLOOKUP(I46,J:M,4,FALSE())&amp;IF(RIGHT(D46,1)="V"," (V)",IF(RIGHT(D46,1)="J"," (J)",""))</f>
        <v>Thomas Davies</v>
      </c>
      <c r="Q46" s="14" t="str">
        <f aca="false">VLOOKUP(H46,ClubNames,2,FALSE())</f>
        <v>Pitreavie AAC</v>
      </c>
      <c r="R46" s="15" t="n">
        <f aca="false">TIME(A46,B46,C46)</f>
        <v>0.00902777777777778</v>
      </c>
    </row>
    <row r="47" customFormat="false" ht="15.75" hidden="false" customHeight="false" outlineLevel="0" collapsed="false">
      <c r="A47" s="16"/>
      <c r="B47" s="23" t="s">
        <v>160</v>
      </c>
      <c r="C47" s="24" t="n">
        <v>7</v>
      </c>
      <c r="D47" s="25" t="n">
        <v>4</v>
      </c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4</v>
      </c>
      <c r="I47" s="28" t="str">
        <f aca="false">Q47&amp;COUNTIF($H$2:$H47,H47)</f>
        <v>Teviotdale Harriers1</v>
      </c>
      <c r="J47" s="28" t="str">
        <f aca="false">VLOOKUP(L47,ClubNames,2,FALSE())&amp;COUNTIF($L$2:$L47,L47)</f>
        <v>Lasswade AAC1</v>
      </c>
      <c r="L47" s="30" t="n">
        <v>32</v>
      </c>
      <c r="M47" s="32" t="s">
        <v>566</v>
      </c>
      <c r="O47" s="9" t="n">
        <f aca="false">1+O46</f>
        <v>46</v>
      </c>
      <c r="P47" s="14" t="str">
        <f aca="false">VLOOKUP(I47,J:M,4,FALSE())&amp;IF(RIGHT(D47,1)="V"," (V)",IF(RIGHT(D47,1)="J"," (J)",""))</f>
        <v>Callan Michie</v>
      </c>
      <c r="Q47" s="14" t="str">
        <f aca="false">VLOOKUP(H47,ClubNames,2,FALSE())</f>
        <v>Teviotdale Harriers</v>
      </c>
      <c r="R47" s="15" t="n">
        <f aca="false">TIME(A47,B47,C47)</f>
        <v>0.0091087962962963</v>
      </c>
    </row>
    <row r="48" customFormat="false" ht="15.75" hidden="false" customHeight="false" outlineLevel="0" collapsed="false">
      <c r="A48" s="16"/>
      <c r="B48" s="23" t="s">
        <v>160</v>
      </c>
      <c r="C48" s="24" t="n">
        <v>28</v>
      </c>
      <c r="D48" s="25" t="n">
        <v>27</v>
      </c>
      <c r="E48" s="26" t="n">
        <v>47</v>
      </c>
      <c r="F48" s="2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27</v>
      </c>
      <c r="I48" s="28" t="str">
        <f aca="false">Q48&amp;COUNTIF($H$2:$H48,H48)</f>
        <v>Linlithgow AC2</v>
      </c>
      <c r="J48" s="28" t="str">
        <f aca="false">VLOOKUP(L48,ClubNames,2,FALSE())&amp;COUNTIF($L$2:$L48,L48)</f>
        <v>Lasswade AAC2</v>
      </c>
      <c r="L48" s="30" t="n">
        <v>32</v>
      </c>
      <c r="M48" s="32" t="s">
        <v>567</v>
      </c>
      <c r="O48" s="9" t="n">
        <f aca="false">1+O47</f>
        <v>47</v>
      </c>
      <c r="P48" s="14" t="str">
        <f aca="false">VLOOKUP(I48,J:M,4,FALSE())&amp;IF(RIGHT(D48,1)="V"," (V)",IF(RIGHT(D48,1)="J"," (J)",""))</f>
        <v>Cameron Duncan</v>
      </c>
      <c r="Q48" s="14" t="str">
        <f aca="false">VLOOKUP(H48,ClubNames,2,FALSE())</f>
        <v>Linlithgow AC</v>
      </c>
      <c r="R48" s="15" t="n">
        <f aca="false">TIME(A48,B48,C48)</f>
        <v>0.00935185185185185</v>
      </c>
    </row>
    <row r="49" customFormat="false" ht="15.75" hidden="false" customHeight="false" outlineLevel="0" collapsed="false">
      <c r="A49" s="16"/>
      <c r="B49" s="23" t="s">
        <v>160</v>
      </c>
      <c r="C49" s="24" t="n">
        <v>36</v>
      </c>
      <c r="D49" s="25" t="n">
        <v>1</v>
      </c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1</v>
      </c>
      <c r="I49" s="28" t="str">
        <f aca="false">Q49&amp;COUNTIF($H$2:$H49,H49)</f>
        <v>Edinburgh AC5</v>
      </c>
      <c r="J49" s="28" t="str">
        <f aca="false">VLOOKUP(L49,ClubNames,2,FALSE())&amp;COUNTIF($L$2:$L49,L49)</f>
        <v>Banchory Stonehaven AC1</v>
      </c>
      <c r="L49" s="30" t="n">
        <v>36</v>
      </c>
      <c r="M49" s="32" t="s">
        <v>568</v>
      </c>
      <c r="O49" s="9" t="n">
        <f aca="false">1+O48</f>
        <v>48</v>
      </c>
      <c r="P49" s="14" t="str">
        <f aca="false">VLOOKUP(I49,J:M,4,FALSE())&amp;IF(RIGHT(D49,1)="V"," (V)",IF(RIGHT(D49,1)="J"," (J)",""))</f>
        <v>Marko Masic</v>
      </c>
      <c r="Q49" s="14" t="str">
        <f aca="false">VLOOKUP(H49,ClubNames,2,FALSE())</f>
        <v>Edinburgh AC</v>
      </c>
      <c r="R49" s="15" t="n">
        <f aca="false">TIME(A49,B49,C49)</f>
        <v>0.00944444444444445</v>
      </c>
    </row>
    <row r="50" customFormat="false" ht="15.75" hidden="false" customHeight="false" outlineLevel="0" collapsed="false">
      <c r="A50" s="16"/>
      <c r="B50" s="23" t="s">
        <v>160</v>
      </c>
      <c r="C50" s="24" t="n">
        <v>38</v>
      </c>
      <c r="D50" s="25" t="n">
        <v>20</v>
      </c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20</v>
      </c>
      <c r="I50" s="28" t="str">
        <f aca="false">Q50&amp;COUNTIF($H$2:$H50,H50)</f>
        <v>Harmeny AAC4</v>
      </c>
      <c r="J50" s="28" t="str">
        <f aca="false">VLOOKUP(L50,ClubNames,2,FALSE())&amp;COUNTIF($L$2:$L50,L50)</f>
        <v>Dunfermline Track &amp; Field AC1</v>
      </c>
      <c r="L50" s="30" t="n">
        <v>39</v>
      </c>
      <c r="M50" s="44" t="s">
        <v>569</v>
      </c>
      <c r="O50" s="9" t="n">
        <f aca="false">1+O49</f>
        <v>49</v>
      </c>
      <c r="P50" s="14" t="str">
        <f aca="false">VLOOKUP(I50,J:M,4,FALSE())&amp;IF(RIGHT(D50,1)="V"," (V)",IF(RIGHT(D50,1)="J"," (J)",""))</f>
        <v>Finlay McGuigan</v>
      </c>
      <c r="Q50" s="14" t="str">
        <f aca="false">VLOOKUP(H50,ClubNames,2,FALSE())</f>
        <v>Harmeny AAC</v>
      </c>
      <c r="R50" s="15" t="n">
        <f aca="false">TIME(A50,B50,C50)</f>
        <v>0.00946759259259259</v>
      </c>
    </row>
    <row r="51" customFormat="false" ht="15.75" hidden="false" customHeight="false" outlineLevel="0" collapsed="false">
      <c r="A51" s="16"/>
      <c r="B51" s="23" t="s">
        <v>160</v>
      </c>
      <c r="C51" s="24" t="n">
        <v>47</v>
      </c>
      <c r="D51" s="25" t="n">
        <v>1</v>
      </c>
      <c r="E51" s="26" t="n">
        <v>50</v>
      </c>
      <c r="F51" s="2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1</v>
      </c>
      <c r="I51" s="28" t="str">
        <f aca="false">Q51&amp;COUNTIF($H$2:$H51,H51)</f>
        <v>Edinburgh AC6</v>
      </c>
      <c r="J51" s="28" t="str">
        <f aca="false">VLOOKUP(L51,ClubNames,2,FALSE())&amp;COUNTIF($L$2:$L51,L51)</f>
        <v>Dunfermline Track &amp; Field AC2</v>
      </c>
      <c r="L51" s="30" t="n">
        <v>39</v>
      </c>
      <c r="M51" s="44" t="s">
        <v>570</v>
      </c>
      <c r="O51" s="9" t="n">
        <v>50</v>
      </c>
      <c r="P51" s="14" t="str">
        <f aca="false">VLOOKUP(I51,J:M,4,FALSE())&amp;IF(RIGHT(D51,1)="V"," (V)",IF(RIGHT(D51,1)="J"," (J)",""))</f>
        <v>Angus Phillimore </v>
      </c>
      <c r="Q51" s="14" t="str">
        <f aca="false">VLOOKUP(H51,ClubNames,2,FALSE())</f>
        <v>Edinburgh AC</v>
      </c>
      <c r="R51" s="15" t="n">
        <f aca="false">TIME(A51,B51,C51)</f>
        <v>0.00957175925925926</v>
      </c>
    </row>
    <row r="52" customFormat="false" ht="15.75" hidden="false" customHeight="false" outlineLevel="0" collapsed="false">
      <c r="A52" s="16"/>
      <c r="B52" s="23" t="s">
        <v>173</v>
      </c>
      <c r="C52" s="24" t="n">
        <v>0</v>
      </c>
      <c r="D52" s="25" t="n">
        <v>30</v>
      </c>
      <c r="E52" s="26" t="n">
        <v>51</v>
      </c>
      <c r="F52" s="27" t="str">
        <f aca="false">Clubs!B53</f>
        <v>Haddington Running Club</v>
      </c>
      <c r="G52" s="28" t="n">
        <f aca="false">COUNTIF($H:$H,E52)</f>
        <v>0</v>
      </c>
      <c r="H52" s="29" t="n">
        <f aca="false">IF(OR(RIGHT(D52,1)="V",RIGHT(D52,1)="J"),VALUE(LEFT(D52,LEN(D52)-1)),D52)</f>
        <v>30</v>
      </c>
      <c r="I52" s="28" t="str">
        <f aca="false">Q52&amp;COUNTIF($H$2:$H52,H52)</f>
        <v>Perth Strathtay Harriers6</v>
      </c>
      <c r="J52" s="28" t="str">
        <f aca="false">VLOOKUP(L52,ClubNames,2,FALSE())&amp;COUNTIF($L$2:$L52,L52)</f>
        <v>Dunfermline Track &amp; Field AC3</v>
      </c>
      <c r="L52" s="30" t="n">
        <v>39</v>
      </c>
      <c r="M52" s="44" t="s">
        <v>571</v>
      </c>
      <c r="O52" s="9" t="n">
        <v>51</v>
      </c>
      <c r="P52" s="14" t="str">
        <f aca="false">VLOOKUP(I52,J:M,4,FALSE())&amp;IF(RIGHT(D52,1)="V"," (V)",IF(RIGHT(D52,1)="J"," (J)",""))</f>
        <v>Magnus Timoney</v>
      </c>
      <c r="Q52" s="14" t="str">
        <f aca="false">VLOOKUP(H52,ClubNames,2,FALSE())</f>
        <v>Perth Strathtay Harriers</v>
      </c>
      <c r="R52" s="15" t="n">
        <f aca="false">TIME(A52,B52,C52)</f>
        <v>0.00972222222222222</v>
      </c>
    </row>
    <row r="53" customFormat="false" ht="15.75" hidden="false" customHeight="false" outlineLevel="0" collapsed="false">
      <c r="A53" s="16"/>
      <c r="B53" s="23" t="s">
        <v>173</v>
      </c>
      <c r="C53" s="24" t="n">
        <v>19</v>
      </c>
      <c r="D53" s="25" t="n">
        <v>24</v>
      </c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24</v>
      </c>
      <c r="I53" s="28" t="str">
        <f aca="false">Q53&amp;COUNTIF($H$2:$H53,H53)</f>
        <v>Strathearn Harriers5</v>
      </c>
      <c r="J53" s="28" t="str">
        <f aca="false">VLOOKUP(L53,ClubNames,2,FALSE())&amp;COUNTIF($L$2:$L53,L53)</f>
        <v>Team East Lothian1</v>
      </c>
      <c r="L53" s="30" t="n">
        <v>40</v>
      </c>
      <c r="M53" s="32" t="s">
        <v>572</v>
      </c>
      <c r="O53" s="9" t="n">
        <v>52</v>
      </c>
      <c r="P53" s="14" t="str">
        <f aca="false">VLOOKUP(I53,J:M,4,FALSE())&amp;IF(RIGHT(D53,1)="V"," (V)",IF(RIGHT(D53,1)="J"," (J)",""))</f>
        <v>Harry Gough</v>
      </c>
      <c r="Q53" s="14" t="str">
        <f aca="false">VLOOKUP(H53,ClubNames,2,FALSE())</f>
        <v>Strathearn Harriers</v>
      </c>
      <c r="R53" s="15" t="n">
        <f aca="false">TIME(A53,B53,C53)</f>
        <v>0.00994212962962963</v>
      </c>
    </row>
    <row r="54" customFormat="false" ht="15.75" hidden="false" customHeight="false" outlineLevel="0" collapsed="false">
      <c r="A54" s="16"/>
      <c r="B54" s="23" t="s">
        <v>173</v>
      </c>
      <c r="C54" s="24" t="n">
        <v>28</v>
      </c>
      <c r="D54" s="25" t="n">
        <v>29</v>
      </c>
      <c r="E54" s="26" t="n">
        <v>53</v>
      </c>
      <c r="F54" s="2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29</v>
      </c>
      <c r="I54" s="28" t="str">
        <f aca="false">Q54&amp;COUNTIF($H$2:$H54,H54)</f>
        <v>Team Borders2</v>
      </c>
      <c r="J54" s="28" t="str">
        <f aca="false">VLOOKUP(L54,ClubNames,2,FALSE())&amp;COUNTIF($L$2:$L54,L54)</f>
        <v>Montrose and District AC1</v>
      </c>
      <c r="L54" s="30" t="n">
        <v>44</v>
      </c>
      <c r="M54" s="68" t="s">
        <v>573</v>
      </c>
      <c r="O54" s="9" t="n">
        <v>53</v>
      </c>
      <c r="P54" s="14" t="str">
        <f aca="false">VLOOKUP(I54,J:M,4,FALSE())&amp;IF(RIGHT(D54,1)="V"," (V)",IF(RIGHT(D54,1)="J"," (J)",""))</f>
        <v>Cullen Baxter</v>
      </c>
      <c r="Q54" s="14" t="str">
        <f aca="false">VLOOKUP(H54,ClubNames,2,FALSE())</f>
        <v>Team Borders</v>
      </c>
      <c r="R54" s="15" t="n">
        <f aca="false">TIME(A54,B54,C54)</f>
        <v>0.0100462962962963</v>
      </c>
    </row>
    <row r="55" customFormat="false" ht="15.75" hidden="false" customHeight="false" outlineLevel="0" collapsed="false">
      <c r="A55" s="16"/>
      <c r="B55" s="23"/>
      <c r="C55" s="24"/>
      <c r="D55" s="25"/>
      <c r="E55" s="45"/>
      <c r="F55" s="45"/>
      <c r="G55" s="28"/>
      <c r="H55" s="29" t="n">
        <f aca="false">IF(OR(RIGHT(D55,1)="V",RIGHT(D55,1)="J"),VALUE(LEFT(D55,LEN(D55)-1)),D55)</f>
        <v>0</v>
      </c>
      <c r="I55" s="28" t="e">
        <f aca="false">Q55&amp;COUNTIF($H$2:$H55,H55)</f>
        <v>#N/A</v>
      </c>
      <c r="J55" s="28" t="e">
        <f aca="false">VLOOKUP(L55,ClubNames,2,FALSE())&amp;COUNTIF($L$2:$L55,L55)</f>
        <v>#N/A</v>
      </c>
      <c r="L55" s="30"/>
      <c r="M55" s="77"/>
      <c r="O55" s="9" t="n">
        <v>54</v>
      </c>
      <c r="P55" s="14" t="e">
        <f aca="false">VLOOKUP(I55,J:M,4,FALSE())&amp;IF(RIGHT(D55,1)="V"," (V)",IF(RIGHT(D55,1)="J"," (J)",""))</f>
        <v>#N/A</v>
      </c>
      <c r="Q55" s="14" t="e">
        <f aca="false">VLOOKUP(H55,ClubNames,2,FALSE())</f>
        <v>#N/A</v>
      </c>
      <c r="R55" s="15" t="n">
        <f aca="false">TIME(A55,B55,C55)</f>
        <v>0</v>
      </c>
    </row>
    <row r="56" customFormat="false" ht="15.75" hidden="false" customHeight="false" outlineLevel="0" collapsed="false">
      <c r="A56" s="16"/>
      <c r="B56" s="23"/>
      <c r="C56" s="24"/>
      <c r="D56" s="25"/>
      <c r="E56" s="45"/>
      <c r="F56" s="45"/>
      <c r="G56" s="28"/>
      <c r="H56" s="29" t="n">
        <f aca="false">IF(OR(RIGHT(D56,1)="V",RIGHT(D56,1)="J"),VALUE(LEFT(D56,LEN(D56)-1)),D56)</f>
        <v>0</v>
      </c>
      <c r="I56" s="28" t="e">
        <f aca="false">Q56&amp;COUNTIF($H$2:$H56,H56)</f>
        <v>#N/A</v>
      </c>
      <c r="J56" s="28" t="e">
        <f aca="false">VLOOKUP(L56,ClubNames,2,FALSE())&amp;COUNTIF($L$2:$L56,L56)</f>
        <v>#N/A</v>
      </c>
      <c r="L56" s="30"/>
      <c r="M56" s="47"/>
      <c r="O56" s="9" t="n">
        <v>55</v>
      </c>
      <c r="P56" s="14" t="e">
        <f aca="false">VLOOKUP(I56,J:M,4,FALSE())&amp;IF(RIGHT(D56,1)="V"," (V)",IF(RIGHT(D56,1)="J"," (J)",""))</f>
        <v>#N/A</v>
      </c>
      <c r="Q56" s="14" t="e">
        <f aca="false">VLOOKUP(H56,ClubNames,2,FALSE())</f>
        <v>#N/A</v>
      </c>
      <c r="R56" s="15" t="n">
        <f aca="false">TIME(A56,B56,C56)</f>
        <v>0</v>
      </c>
    </row>
    <row r="57" customFormat="false" ht="15.75" hidden="false" customHeight="false" outlineLevel="0" collapsed="false">
      <c r="A57" s="16"/>
      <c r="B57" s="23"/>
      <c r="C57" s="24"/>
      <c r="D57" s="25"/>
      <c r="E57" s="45"/>
      <c r="F57" s="45"/>
      <c r="G57" s="28"/>
      <c r="H57" s="29" t="n">
        <f aca="false">IF(OR(RIGHT(D57,1)="V",RIGHT(D57,1)="J"),VALUE(LEFT(D57,LEN(D57)-1)),D57)</f>
        <v>0</v>
      </c>
      <c r="I57" s="28" t="e">
        <f aca="false">Q57&amp;COUNTIF($H$2:$H57,H57)</f>
        <v>#N/A</v>
      </c>
      <c r="J57" s="28" t="e">
        <f aca="false">VLOOKUP(L57,ClubNames,2,FALSE())&amp;COUNTIF($L$2:$L57,L57)</f>
        <v>#N/A</v>
      </c>
      <c r="L57" s="30"/>
      <c r="M57" s="47"/>
      <c r="O57" s="9" t="n">
        <v>56</v>
      </c>
      <c r="P57" s="14" t="e">
        <f aca="false">VLOOKUP(I57,J:M,4,FALSE())&amp;IF(RIGHT(D57,1)="V"," (V)",IF(RIGHT(D57,1)="J"," (J)",""))</f>
        <v>#N/A</v>
      </c>
      <c r="Q57" s="14" t="e">
        <f aca="false">VLOOKUP(H57,ClubNames,2,FALSE())</f>
        <v>#N/A</v>
      </c>
      <c r="R57" s="15" t="n">
        <f aca="false">TIME(A57,B57,C57)</f>
        <v>0</v>
      </c>
    </row>
    <row r="58" customFormat="false" ht="15.75" hidden="false" customHeight="false" outlineLevel="0" collapsed="false">
      <c r="A58" s="16"/>
      <c r="B58" s="23"/>
      <c r="C58" s="24"/>
      <c r="D58" s="25"/>
      <c r="E58" s="45"/>
      <c r="F58" s="45"/>
      <c r="G58" s="28"/>
      <c r="H58" s="29" t="n">
        <f aca="false">IF(OR(RIGHT(D58,1)="V",RIGHT(D58,1)="J"),VALUE(LEFT(D58,LEN(D58)-1)),D58)</f>
        <v>0</v>
      </c>
      <c r="I58" s="28" t="e">
        <f aca="false">Q58&amp;COUNTIF($H$2:$H58,H58)</f>
        <v>#N/A</v>
      </c>
      <c r="J58" s="28" t="e">
        <f aca="false">VLOOKUP(L58,ClubNames,2,FALSE())&amp;COUNTIF($L$2:$L58,L58)</f>
        <v>#N/A</v>
      </c>
      <c r="L58" s="30"/>
      <c r="M58" s="47"/>
      <c r="O58" s="9" t="n">
        <v>57</v>
      </c>
      <c r="P58" s="14" t="e">
        <f aca="false">VLOOKUP(I58,J:M,4,FALSE())&amp;IF(RIGHT(D58,1)="V"," (V)",IF(RIGHT(D58,1)="J"," (J)",""))</f>
        <v>#N/A</v>
      </c>
      <c r="Q58" s="14" t="e">
        <f aca="false">VLOOKUP(H58,ClubNames,2,FALSE())</f>
        <v>#N/A</v>
      </c>
      <c r="R58" s="15" t="n">
        <f aca="false">TIME(A58,B58,C58)</f>
        <v>0</v>
      </c>
    </row>
    <row r="59" customFormat="false" ht="15.75" hidden="false" customHeight="false" outlineLevel="0" collapsed="false">
      <c r="A59" s="16"/>
      <c r="B59" s="23"/>
      <c r="C59" s="24"/>
      <c r="D59" s="25"/>
      <c r="E59" s="45"/>
      <c r="F59" s="45"/>
      <c r="G59" s="28"/>
      <c r="H59" s="29" t="n">
        <f aca="false">IF(OR(RIGHT(D59,1)="V",RIGHT(D59,1)="J"),VALUE(LEFT(D59,LEN(D59)-1)),D59)</f>
        <v>0</v>
      </c>
      <c r="I59" s="28" t="e">
        <f aca="false">Q59&amp;COUNTIF($H$2:$H59,H59)</f>
        <v>#N/A</v>
      </c>
      <c r="J59" s="28" t="e">
        <f aca="false">VLOOKUP(L59,ClubNames,2,FALSE())&amp;COUNTIF($L$2:$L59,L59)</f>
        <v>#N/A</v>
      </c>
      <c r="L59" s="30"/>
      <c r="M59" s="47"/>
      <c r="O59" s="9" t="n">
        <v>58</v>
      </c>
      <c r="P59" s="14" t="e">
        <f aca="false">VLOOKUP(I59,J:M,4,FALSE())&amp;IF(RIGHT(D59,1)="V"," (V)",IF(RIGHT(D59,1)="J"," (J)",""))</f>
        <v>#N/A</v>
      </c>
      <c r="Q59" s="14" t="e">
        <f aca="false">VLOOKUP(H59,ClubNames,2,FALSE())</f>
        <v>#N/A</v>
      </c>
      <c r="R59" s="15" t="n">
        <f aca="false">TIME(A59,B59,C59)</f>
        <v>0</v>
      </c>
    </row>
    <row r="60" customFormat="false" ht="15.75" hidden="false" customHeight="false" outlineLevel="0" collapsed="false">
      <c r="A60" s="16"/>
      <c r="B60" s="23"/>
      <c r="C60" s="24"/>
      <c r="D60" s="25"/>
      <c r="E60" s="45"/>
      <c r="F60" s="45"/>
      <c r="G60" s="28"/>
      <c r="H60" s="29" t="n">
        <f aca="false">IF(OR(RIGHT(D60,1)="V",RIGHT(D60,1)="J"),VALUE(LEFT(D60,LEN(D60)-1)),D60)</f>
        <v>0</v>
      </c>
      <c r="I60" s="28" t="e">
        <f aca="false">Q60&amp;COUNTIF($H$2:$H60,H60)</f>
        <v>#N/A</v>
      </c>
      <c r="J60" s="28" t="e">
        <f aca="false">VLOOKUP(L60,ClubNames,2,FALSE())&amp;COUNTIF($L$2:$L60,L60)</f>
        <v>#N/A</v>
      </c>
      <c r="L60" s="30"/>
      <c r="M60" s="47"/>
      <c r="O60" s="9" t="n">
        <v>59</v>
      </c>
      <c r="P60" s="14" t="e">
        <f aca="false">VLOOKUP(I60,J:M,4,FALSE())&amp;IF(RIGHT(D60,1)="V"," (V)",IF(RIGHT(D60,1)="J"," (J)",""))</f>
        <v>#N/A</v>
      </c>
      <c r="Q60" s="14" t="e">
        <f aca="false">VLOOKUP(H60,ClubNames,2,FALSE())</f>
        <v>#N/A</v>
      </c>
      <c r="R60" s="15" t="n">
        <f aca="false">TIME(A60,B60,C60)</f>
        <v>0</v>
      </c>
    </row>
    <row r="61" customFormat="false" ht="15.75" hidden="false" customHeight="false" outlineLevel="0" collapsed="false">
      <c r="A61" s="16"/>
      <c r="B61" s="23"/>
      <c r="C61" s="24"/>
      <c r="D61" s="25"/>
      <c r="E61" s="45"/>
      <c r="F61" s="45"/>
      <c r="G61" s="28"/>
      <c r="H61" s="29" t="n">
        <f aca="false">IF(OR(RIGHT(D61,1)="V",RIGHT(D61,1)="J"),VALUE(LEFT(D61,LEN(D61)-1)),D61)</f>
        <v>0</v>
      </c>
      <c r="I61" s="28" t="e">
        <f aca="false">Q61&amp;COUNTIF($H$2:$H61,H61)</f>
        <v>#N/A</v>
      </c>
      <c r="J61" s="28" t="e">
        <f aca="false">VLOOKUP(L61,ClubNames,2,FALSE())&amp;COUNTIF($L$2:$L61,L61)</f>
        <v>#N/A</v>
      </c>
      <c r="L61" s="30"/>
      <c r="M61" s="48"/>
      <c r="O61" s="9" t="n">
        <v>60</v>
      </c>
      <c r="P61" s="14" t="e">
        <f aca="false">VLOOKUP(I61,J:M,4,FALSE())&amp;IF(RIGHT(D61,1)="V"," (V)",IF(RIGHT(D61,1)="J"," (J)",""))</f>
        <v>#N/A</v>
      </c>
      <c r="Q61" s="14" t="e">
        <f aca="false">VLOOKUP(H61,ClubNames,2,FALSE())</f>
        <v>#N/A</v>
      </c>
      <c r="R61" s="15" t="n">
        <f aca="false">TIME(A61,B61,C61)</f>
        <v>0</v>
      </c>
    </row>
    <row r="62" customFormat="false" ht="15.75" hidden="false" customHeight="false" outlineLevel="0" collapsed="false">
      <c r="A62" s="16"/>
      <c r="B62" s="23"/>
      <c r="C62" s="24"/>
      <c r="D62" s="25"/>
      <c r="E62" s="45"/>
      <c r="F62" s="45"/>
      <c r="G62" s="28"/>
      <c r="H62" s="29" t="n">
        <f aca="false">IF(OR(RIGHT(D62,1)="V",RIGHT(D62,1)="J"),VALUE(LEFT(D62,LEN(D62)-1)),D62)</f>
        <v>0</v>
      </c>
      <c r="I62" s="28" t="e">
        <f aca="false">Q62&amp;COUNTIF($H$2:$H62,H62)</f>
        <v>#N/A</v>
      </c>
      <c r="J62" s="28" t="e">
        <f aca="false">VLOOKUP(L62,ClubNames,2,FALSE())&amp;COUNTIF($L$2:$L62,L62)</f>
        <v>#N/A</v>
      </c>
      <c r="L62" s="30"/>
      <c r="M62" s="48"/>
      <c r="O62" s="9" t="n">
        <v>61</v>
      </c>
      <c r="P62" s="14" t="e">
        <f aca="false">VLOOKUP(I62,J:M,4,FALSE())&amp;IF(RIGHT(D62,1)="V"," (V)",IF(RIGHT(D62,1)="J"," (J)",""))</f>
        <v>#N/A</v>
      </c>
      <c r="Q62" s="14" t="e">
        <f aca="false">VLOOKUP(H62,ClubNames,2,FALSE())</f>
        <v>#N/A</v>
      </c>
      <c r="R62" s="15" t="n">
        <f aca="false">TIME(A62,B62,C62)</f>
        <v>0</v>
      </c>
    </row>
    <row r="63" customFormat="false" ht="15.75" hidden="false" customHeight="false" outlineLevel="0" collapsed="false">
      <c r="A63" s="16"/>
      <c r="B63" s="23"/>
      <c r="C63" s="24"/>
      <c r="D63" s="25"/>
      <c r="E63" s="45"/>
      <c r="F63" s="45"/>
      <c r="G63" s="28"/>
      <c r="H63" s="29" t="n">
        <f aca="false">IF(OR(RIGHT(D63,1)="V",RIGHT(D63,1)="J"),VALUE(LEFT(D63,LEN(D63)-1)),D63)</f>
        <v>0</v>
      </c>
      <c r="I63" s="28" t="e">
        <f aca="false">Q63&amp;COUNTIF($H$2:$H63,H63)</f>
        <v>#N/A</v>
      </c>
      <c r="J63" s="28" t="e">
        <f aca="false">VLOOKUP(L63,ClubNames,2,FALSE())&amp;COUNTIF($L$2:$L63,L63)</f>
        <v>#N/A</v>
      </c>
      <c r="L63" s="30"/>
      <c r="M63" s="48"/>
      <c r="O63" s="9" t="n">
        <v>62</v>
      </c>
      <c r="P63" s="14" t="e">
        <f aca="false">VLOOKUP(I63,J:M,4,FALSE())&amp;IF(RIGHT(D63,1)="V"," (V)",IF(RIGHT(D63,1)="J"," (J)",""))</f>
        <v>#N/A</v>
      </c>
      <c r="Q63" s="14" t="e">
        <f aca="false">VLOOKUP(H63,ClubNames,2,FALSE())</f>
        <v>#N/A</v>
      </c>
      <c r="R63" s="15" t="n">
        <f aca="false">TIME(A63,B63,C63)</f>
        <v>0</v>
      </c>
    </row>
    <row r="64" customFormat="false" ht="15.75" hidden="false" customHeight="false" outlineLevel="0" collapsed="false">
      <c r="A64" s="16"/>
      <c r="B64" s="23"/>
      <c r="C64" s="24"/>
      <c r="D64" s="25"/>
      <c r="E64" s="45"/>
      <c r="F64" s="45"/>
      <c r="G64" s="28"/>
      <c r="H64" s="29" t="n">
        <f aca="false">IF(OR(RIGHT(D64,1)="V",RIGHT(D64,1)="J"),VALUE(LEFT(D64,LEN(D64)-1)),D64)</f>
        <v>0</v>
      </c>
      <c r="I64" s="28" t="e">
        <f aca="false">Q64&amp;COUNTIF($H$2:$H64,H64)</f>
        <v>#N/A</v>
      </c>
      <c r="J64" s="28" t="e">
        <f aca="false">VLOOKUP(L64,ClubNames,2,FALSE())&amp;COUNTIF($L$2:$L64,L64)</f>
        <v>#N/A</v>
      </c>
      <c r="L64" s="30"/>
      <c r="M64" s="35"/>
      <c r="O64" s="9" t="n">
        <v>63</v>
      </c>
      <c r="P64" s="14" t="e">
        <f aca="false">VLOOKUP(I64,J:M,4,FALSE())&amp;IF(RIGHT(D64,1)="V"," (V)",IF(RIGHT(D64,1)="J"," (J)",""))</f>
        <v>#N/A</v>
      </c>
      <c r="Q64" s="14" t="e">
        <f aca="false">VLOOKUP(H64,ClubNames,2,FALSE())</f>
        <v>#N/A</v>
      </c>
      <c r="R64" s="15" t="n">
        <f aca="false">TIME(A64,B64,C64)</f>
        <v>0</v>
      </c>
    </row>
    <row r="65" customFormat="false" ht="15.75" hidden="false" customHeight="false" outlineLevel="0" collapsed="false">
      <c r="A65" s="16"/>
      <c r="B65" s="23"/>
      <c r="C65" s="24"/>
      <c r="D65" s="25"/>
      <c r="E65" s="45"/>
      <c r="F65" s="45"/>
      <c r="G65" s="28"/>
      <c r="H65" s="29" t="n">
        <f aca="false">IF(OR(RIGHT(D65,1)="V",RIGHT(D65,1)="J"),VALUE(LEFT(D65,LEN(D65)-1)),D65)</f>
        <v>0</v>
      </c>
      <c r="I65" s="28" t="e">
        <f aca="false">Q65&amp;COUNTIF($H$2:$H65,H65)</f>
        <v>#N/A</v>
      </c>
      <c r="J65" s="28" t="e">
        <f aca="false">VLOOKUP(L65,ClubNames,2,FALSE())&amp;COUNTIF($L$2:$L65,L65)</f>
        <v>#N/A</v>
      </c>
      <c r="L65" s="30"/>
      <c r="M65" s="35"/>
      <c r="O65" s="9" t="n">
        <v>64</v>
      </c>
      <c r="P65" s="14" t="e">
        <f aca="false">VLOOKUP(I65,J:M,4,FALSE())&amp;IF(RIGHT(D65,1)="V"," (V)",IF(RIGHT(D65,1)="J"," (J)",""))</f>
        <v>#N/A</v>
      </c>
      <c r="Q65" s="14" t="e">
        <f aca="false">VLOOKUP(H65,ClubNames,2,FALSE())</f>
        <v>#N/A</v>
      </c>
      <c r="R65" s="15" t="n">
        <f aca="false">TIME(A65,B65,C65)</f>
        <v>0</v>
      </c>
    </row>
    <row r="66" customFormat="false" ht="15.75" hidden="false" customHeight="false" outlineLevel="0" collapsed="false">
      <c r="A66" s="16"/>
      <c r="B66" s="23"/>
      <c r="C66" s="24"/>
      <c r="D66" s="25"/>
      <c r="E66" s="45"/>
      <c r="F66" s="45"/>
      <c r="G66" s="28"/>
      <c r="H66" s="29" t="n">
        <f aca="false">IF(OR(RIGHT(D66,1)="V",RIGHT(D66,1)="J"),VALUE(LEFT(D66,LEN(D66)-1)),D66)</f>
        <v>0</v>
      </c>
      <c r="I66" s="28" t="e">
        <f aca="false">Q66&amp;COUNTIF($H$2:$H66,H66)</f>
        <v>#N/A</v>
      </c>
      <c r="J66" s="28" t="e">
        <f aca="false">VLOOKUP(L66,ClubNames,2,FALSE())&amp;COUNTIF($L$2:$L66,L66)</f>
        <v>#N/A</v>
      </c>
      <c r="L66" s="30"/>
      <c r="M66" s="35"/>
      <c r="O66" s="9" t="n">
        <v>65</v>
      </c>
      <c r="P66" s="14" t="e">
        <f aca="false">VLOOKUP(I66,J:M,4,FALSE())&amp;IF(RIGHT(D66,1)="V"," (V)",IF(RIGHT(D66,1)="J"," (J)",""))</f>
        <v>#N/A</v>
      </c>
      <c r="Q66" s="14" t="e">
        <f aca="false">VLOOKUP(H66,ClubNames,2,FALSE())</f>
        <v>#N/A</v>
      </c>
      <c r="R66" s="15" t="n">
        <f aca="false">TIME(A66,B66,C66)</f>
        <v>0</v>
      </c>
    </row>
    <row r="67" customFormat="false" ht="15.75" hidden="false" customHeight="false" outlineLevel="0" collapsed="false">
      <c r="A67" s="16"/>
      <c r="B67" s="23"/>
      <c r="C67" s="24"/>
      <c r="D67" s="25"/>
      <c r="E67" s="45"/>
      <c r="F67" s="45"/>
      <c r="G67" s="28"/>
      <c r="H67" s="29" t="n">
        <f aca="false">IF(OR(RIGHT(D67,1)="V",RIGHT(D67,1)="J"),VALUE(LEFT(D67,LEN(D67)-1)),D67)</f>
        <v>0</v>
      </c>
      <c r="I67" s="28" t="e">
        <f aca="false">Q67&amp;COUNTIF($H$2:$H67,H67)</f>
        <v>#N/A</v>
      </c>
      <c r="J67" s="28" t="e">
        <f aca="false">VLOOKUP(L67,ClubNames,2,FALSE())&amp;COUNTIF($L$2:$L67,L67)</f>
        <v>#N/A</v>
      </c>
      <c r="L67" s="30"/>
      <c r="M67" s="35"/>
      <c r="O67" s="9" t="n">
        <v>66</v>
      </c>
      <c r="P67" s="14" t="e">
        <f aca="false">VLOOKUP(I67,J:M,4,FALSE())&amp;IF(RIGHT(D67,1)="V"," (V)",IF(RIGHT(D67,1)="J"," (J)",""))</f>
        <v>#N/A</v>
      </c>
      <c r="Q67" s="14" t="e">
        <f aca="false">VLOOKUP(H67,ClubNames,2,FALSE())</f>
        <v>#N/A</v>
      </c>
      <c r="R67" s="15" t="n">
        <f aca="false">TIME(A67,B67,C67)</f>
        <v>0</v>
      </c>
    </row>
    <row r="68" customFormat="false" ht="15.75" hidden="false" customHeight="false" outlineLevel="0" collapsed="false">
      <c r="A68" s="16"/>
      <c r="B68" s="23"/>
      <c r="C68" s="24"/>
      <c r="D68" s="25"/>
      <c r="E68" s="45"/>
      <c r="F68" s="45"/>
      <c r="G68" s="28"/>
      <c r="H68" s="29" t="n">
        <f aca="false">IF(OR(RIGHT(D68,1)="V",RIGHT(D68,1)="J"),VALUE(LEFT(D68,LEN(D68)-1)),D68)</f>
        <v>0</v>
      </c>
      <c r="I68" s="28" t="e">
        <f aca="false">Q68&amp;COUNTIF($H$2:$H68,H68)</f>
        <v>#N/A</v>
      </c>
      <c r="J68" s="28" t="e">
        <f aca="false">VLOOKUP(L68,ClubNames,2,FALSE())&amp;COUNTIF($L$2:$L68,L68)</f>
        <v>#N/A</v>
      </c>
      <c r="L68" s="30"/>
      <c r="M68" s="35"/>
      <c r="O68" s="9" t="n">
        <v>67</v>
      </c>
      <c r="P68" s="14" t="e">
        <f aca="false">VLOOKUP(I68,J:M,4,FALSE())&amp;IF(RIGHT(D68,1)="V"," (V)",IF(RIGHT(D68,1)="J"," (J)",""))</f>
        <v>#N/A</v>
      </c>
      <c r="Q68" s="14" t="e">
        <f aca="false">VLOOKUP(H68,ClubNames,2,FALSE())</f>
        <v>#N/A</v>
      </c>
      <c r="R68" s="15" t="n">
        <f aca="false">TIME(A68,B68,C68)</f>
        <v>0</v>
      </c>
    </row>
    <row r="69" customFormat="false" ht="15.75" hidden="false" customHeight="false" outlineLevel="0" collapsed="false">
      <c r="A69" s="16"/>
      <c r="B69" s="23"/>
      <c r="C69" s="24"/>
      <c r="D69" s="25"/>
      <c r="E69" s="45"/>
      <c r="F69" s="45"/>
      <c r="G69" s="28"/>
      <c r="H69" s="29" t="n">
        <f aca="false">IF(OR(RIGHT(D69,1)="V",RIGHT(D69,1)="J"),VALUE(LEFT(D69,LEN(D69)-1)),D69)</f>
        <v>0</v>
      </c>
      <c r="I69" s="28" t="e">
        <f aca="false">Q69&amp;COUNTIF($H$2:$H69,H69)</f>
        <v>#N/A</v>
      </c>
      <c r="J69" s="28" t="e">
        <f aca="false">VLOOKUP(L69,ClubNames,2,FALSE())&amp;COUNTIF($L$2:$L69,L69)</f>
        <v>#N/A</v>
      </c>
      <c r="L69" s="30"/>
      <c r="M69" s="47"/>
      <c r="O69" s="9" t="n">
        <v>68</v>
      </c>
      <c r="P69" s="14" t="e">
        <f aca="false">VLOOKUP(I69,J:M,4,FALSE())&amp;IF(RIGHT(D69,1)="V"," (V)",IF(RIGHT(D69,1)="J"," (J)",""))</f>
        <v>#N/A</v>
      </c>
      <c r="Q69" s="14" t="e">
        <f aca="false">VLOOKUP(H69,ClubNames,2,FALSE())</f>
        <v>#N/A</v>
      </c>
      <c r="R69" s="15" t="n">
        <f aca="false">TIME(A69,B69,C69)</f>
        <v>0</v>
      </c>
    </row>
    <row r="70" customFormat="false" ht="15.75" hidden="false" customHeight="false" outlineLevel="0" collapsed="false">
      <c r="A70" s="16"/>
      <c r="B70" s="23"/>
      <c r="C70" s="24"/>
      <c r="D70" s="25"/>
      <c r="E70" s="45"/>
      <c r="F70" s="45"/>
      <c r="G70" s="28"/>
      <c r="H70" s="29" t="n">
        <f aca="false">IF(OR(RIGHT(D70,1)="V",RIGHT(D70,1)="J"),VALUE(LEFT(D70,LEN(D70)-1)),D70)</f>
        <v>0</v>
      </c>
      <c r="I70" s="28" t="e">
        <f aca="false">Q70&amp;COUNTIF($H$2:$H70,H70)</f>
        <v>#N/A</v>
      </c>
      <c r="J70" s="28" t="e">
        <f aca="false">VLOOKUP(L70,ClubNames,2,FALSE())&amp;COUNTIF($L$2:$L70,L70)</f>
        <v>#N/A</v>
      </c>
      <c r="L70" s="30"/>
      <c r="M70" s="47"/>
      <c r="O70" s="9" t="n">
        <v>69</v>
      </c>
      <c r="P70" s="14" t="e">
        <f aca="false">VLOOKUP(I70,J:M,4,FALSE())&amp;IF(RIGHT(D70,1)="V"," (V)",IF(RIGHT(D70,1)="J"," (J)",""))</f>
        <v>#N/A</v>
      </c>
      <c r="Q70" s="14" t="e">
        <f aca="false">VLOOKUP(H70,ClubNames,2,FALSE())</f>
        <v>#N/A</v>
      </c>
      <c r="R70" s="15" t="n">
        <f aca="false">TIME(A70,B70,C70)</f>
        <v>0</v>
      </c>
    </row>
    <row r="71" customFormat="false" ht="15.75" hidden="false" customHeight="false" outlineLevel="0" collapsed="false">
      <c r="A71" s="16"/>
      <c r="B71" s="23"/>
      <c r="C71" s="24"/>
      <c r="D71" s="25"/>
      <c r="E71" s="45"/>
      <c r="F71" s="45"/>
      <c r="G71" s="28"/>
      <c r="H71" s="29" t="n">
        <f aca="false">IF(OR(RIGHT(D71,1)="V",RIGHT(D71,1)="J"),VALUE(LEFT(D71,LEN(D71)-1)),D71)</f>
        <v>0</v>
      </c>
      <c r="I71" s="28" t="e">
        <f aca="false">Q71&amp;COUNTIF($H$2:$H71,H71)</f>
        <v>#N/A</v>
      </c>
      <c r="J71" s="28" t="e">
        <f aca="false">VLOOKUP(L71,ClubNames,2,FALSE())&amp;COUNTIF($L$2:$L71,L71)</f>
        <v>#N/A</v>
      </c>
      <c r="L71" s="30"/>
      <c r="M71" s="47"/>
      <c r="O71" s="9" t="n">
        <v>70</v>
      </c>
      <c r="P71" s="14" t="e">
        <f aca="false">VLOOKUP(I71,J:M,4,FALSE())&amp;IF(RIGHT(D71,1)="V"," (V)",IF(RIGHT(D71,1)="J"," (J)",""))</f>
        <v>#N/A</v>
      </c>
      <c r="Q71" s="14" t="e">
        <f aca="false">VLOOKUP(H71,ClubNames,2,FALSE())</f>
        <v>#N/A</v>
      </c>
      <c r="R71" s="15" t="n">
        <f aca="false">TIME(A71,B71,C71)</f>
        <v>0</v>
      </c>
    </row>
    <row r="72" customFormat="false" ht="15.75" hidden="false" customHeight="false" outlineLevel="0" collapsed="false">
      <c r="A72" s="16"/>
      <c r="B72" s="23"/>
      <c r="C72" s="24"/>
      <c r="D72" s="25"/>
      <c r="E72" s="45"/>
      <c r="F72" s="45"/>
      <c r="G72" s="28"/>
      <c r="H72" s="29" t="n">
        <f aca="false">IF(OR(RIGHT(D72,1)="V",RIGHT(D72,1)="J"),VALUE(LEFT(D72,LEN(D72)-1)),D72)</f>
        <v>0</v>
      </c>
      <c r="I72" s="28" t="e">
        <f aca="false">Q72&amp;COUNTIF($H$2:$H72,H72)</f>
        <v>#N/A</v>
      </c>
      <c r="J72" s="28" t="e">
        <f aca="false">VLOOKUP(L72,ClubNames,2,FALSE())&amp;COUNTIF($L$2:$L72,L72)</f>
        <v>#N/A</v>
      </c>
      <c r="L72" s="30"/>
      <c r="M72" s="49"/>
      <c r="O72" s="9" t="n">
        <v>71</v>
      </c>
      <c r="P72" s="14" t="e">
        <f aca="false">VLOOKUP(I72,J:M,4,FALSE())&amp;IF(RIGHT(D72,1)="V"," (V)",IF(RIGHT(D72,1)="J"," (J)",""))</f>
        <v>#N/A</v>
      </c>
      <c r="Q72" s="14" t="e">
        <f aca="false">VLOOKUP(H72,ClubNames,2,FALSE())</f>
        <v>#N/A</v>
      </c>
      <c r="R72" s="15" t="n">
        <f aca="false">TIME(A72,B72,C72)</f>
        <v>0</v>
      </c>
    </row>
    <row r="73" customFormat="false" ht="15.75" hidden="false" customHeight="false" outlineLevel="0" collapsed="false">
      <c r="A73" s="16"/>
      <c r="B73" s="23"/>
      <c r="C73" s="24"/>
      <c r="D73" s="25"/>
      <c r="E73" s="45"/>
      <c r="F73" s="45"/>
      <c r="G73" s="28"/>
      <c r="H73" s="29" t="n">
        <f aca="false">IF(OR(RIGHT(D73,1)="V",RIGHT(D73,1)="J"),VALUE(LEFT(D73,LEN(D73)-1)),D73)</f>
        <v>0</v>
      </c>
      <c r="I73" s="28" t="e">
        <f aca="false">Q73&amp;COUNTIF($H$2:$H73,H73)</f>
        <v>#N/A</v>
      </c>
      <c r="J73" s="28" t="e">
        <f aca="false">VLOOKUP(L73,ClubNames,2,FALSE())&amp;COUNTIF($L$2:$L73,L73)</f>
        <v>#N/A</v>
      </c>
      <c r="L73" s="30"/>
      <c r="M73" s="49"/>
      <c r="O73" s="9" t="n">
        <v>72</v>
      </c>
      <c r="P73" s="14" t="e">
        <f aca="false">VLOOKUP(I73,J:M,4,FALSE())&amp;IF(RIGHT(D73,1)="V"," (V)",IF(RIGHT(D73,1)="J"," (J)",""))</f>
        <v>#N/A</v>
      </c>
      <c r="Q73" s="14" t="e">
        <f aca="false">VLOOKUP(H73,ClubNames,2,FALSE())</f>
        <v>#N/A</v>
      </c>
      <c r="R73" s="15" t="n">
        <f aca="false">TIME(A73,B73,C73)</f>
        <v>0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45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VLOOKUP(I74,J:M,4,FALSE())&amp;IF(RIGHT(D74,1)="V"," (V)",IF(RIGHT(D74,1)="J","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45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VLOOKUP(I75,J:M,4,FALSE())&amp;IF(RIGHT(D75,1)="V"," (V)",IF(RIGHT(D75,1)="J","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45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VLOOKUP(I76,J:M,4,FALSE())&amp;IF(RIGHT(D76,1)="V"," (V)",IF(RIGHT(D76,1)="J","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45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VLOOKUP(I77,J:M,4,FALSE())&amp;IF(RIGHT(D77,1)="V"," (V)",IF(RIGHT(D77,1)="J","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45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VLOOKUP(I78,J:M,4,FALSE())&amp;IF(RIGHT(D78,1)="V"," (V)",IF(RIGHT(D78,1)="J","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45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VLOOKUP(I79,J:M,4,FALSE())&amp;IF(RIGHT(D79,1)="V"," (V)",IF(RIGHT(D79,1)="J","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45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VLOOKUP(I80,J:M,4,FALSE())&amp;IF(RIGHT(D80,1)="V"," (V)",IF(RIGHT(D80,1)="J","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45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VLOOKUP(I81,J:M,4,FALSE())&amp;IF(RIGHT(D81,1)="V"," (V)",IF(RIGHT(D81,1)="J","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45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VLOOKUP(I82,J:M,4,FALSE())&amp;IF(RIGHT(D82,1)="V"," (V)",IF(RIGHT(D82,1)="J","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45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VLOOKUP(I83,J:M,4,FALSE())&amp;IF(RIGHT(D83,1)="V"," (V)",IF(RIGHT(D83,1)="J","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45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VLOOKUP(I84,J:M,4,FALSE())&amp;IF(RIGHT(D84,1)="V"," (V)",IF(RIGHT(D84,1)="J","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45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VLOOKUP(I85,J:M,4,FALSE())&amp;IF(RIGHT(D85,1)="V"," (V)",IF(RIGHT(D85,1)="J","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45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VLOOKUP(I86,J:M,4,FALSE())&amp;IF(RIGHT(D86,1)="V"," (V)",IF(RIGHT(D86,1)="J","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45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VLOOKUP(I87,J:M,4,FALSE())&amp;IF(RIGHT(D87,1)="V"," (V)",IF(RIGHT(D87,1)="J","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45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VLOOKUP(I88,J:M,4,FALSE())&amp;IF(RIGHT(D88,1)="V"," (V)",IF(RIGHT(D88,1)="J","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45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VLOOKUP(I89,J:M,4,FALSE())&amp;IF(RIGHT(D89,1)="V"," (V)",IF(RIGHT(D89,1)="J","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F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VLOOKUP(I90,J:M,4,FALSE())&amp;IF(RIGHT(D90,1)="V"," (V)",IF(RIGHT(D90,1)="J","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F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VLOOKUP(I91,J:M,4,FALSE())&amp;IF(RIGHT(D91,1)="V"," (V)",IF(RIGHT(D91,1)="J","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F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VLOOKUP(I92,J:M,4,FALSE())&amp;IF(RIGHT(D92,1)="V"," (V)",IF(RIGHT(D92,1)="J","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F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VLOOKUP(I93,J:M,4,FALSE())&amp;IF(RIGHT(D93,1)="V"," (V)",IF(RIGHT(D93,1)="J","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F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VLOOKUP(I94,J:M,4,FALSE())&amp;IF(RIGHT(D94,1)="V"," (V)",IF(RIGHT(D94,1)="J","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F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VLOOKUP(I95,J:M,4,FALSE())&amp;IF(RIGHT(D95,1)="V"," (V)",IF(RIGHT(D95,1)="J","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F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VLOOKUP(I96,J:M,4,FALSE())&amp;IF(RIGHT(D96,1)="V"," (V)",IF(RIGHT(D96,1)="J","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F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VLOOKUP(I97,J:M,4,FALSE())&amp;IF(RIGHT(D97,1)="V"," (V)",IF(RIGHT(D97,1)="J","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F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VLOOKUP(I98,J:M,4,FALSE())&amp;IF(RIGHT(D98,1)="V"," (V)",IF(RIGHT(D98,1)="J","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F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VLOOKUP(I99,J:M,4,FALSE())&amp;IF(RIGHT(D99,1)="V"," (V)",IF(RIGHT(D99,1)="J","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F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VLOOKUP(I100,J:M,4,FALSE())&amp;IF(RIGHT(D100,1)="V"," (V)",IF(RIGHT(D100,1)="J","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F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VLOOKUP(I101,J:M,4,FALSE())&amp;IF(RIGHT(D101,1)="V"," (V)",IF(RIGHT(D101,1)="J","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F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VLOOKUP(I102,J:M,4,FALSE())&amp;IF(RIGHT(D102,1)="V"," (V)",IF(RIGHT(D102,1)="J","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F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VLOOKUP(I103,J:M,4,FALSE())&amp;IF(RIGHT(D103,1)="V"," (V)",IF(RIGHT(D103,1)="J","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F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VLOOKUP(I104,J:M,4,FALSE())&amp;IF(RIGHT(D104,1)="V"," (V)",IF(RIGHT(D104,1)="J","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F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VLOOKUP(I105,J:M,4,FALSE())&amp;IF(RIGHT(D105,1)="V"," (V)",IF(RIGHT(D105,1)="J","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F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VLOOKUP(I106,J:M,4,FALSE())&amp;IF(RIGHT(D106,1)="V"," (V)",IF(RIGHT(D106,1)="J","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F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VLOOKUP(I107,J:M,4,FALSE())&amp;IF(RIGHT(D107,1)="V"," (V)",IF(RIGHT(D107,1)="J","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F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VLOOKUP(I108,J:M,4,FALSE())&amp;IF(RIGHT(D108,1)="V"," (V)",IF(RIGHT(D108,1)="J","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F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VLOOKUP(I109,J:M,4,FALSE())&amp;IF(RIGHT(D109,1)="V"," (V)",IF(RIGHT(D109,1)="J","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F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VLOOKUP(I110,J:M,4,FALSE())&amp;IF(RIGHT(D110,1)="V"," (V)",IF(RIGHT(D110,1)="J","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F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VLOOKUP(I111,J:M,4,FALSE())&amp;IF(RIGHT(D111,1)="V"," (V)",IF(RIGHT(D111,1)="J","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F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VLOOKUP(I112,J:M,4,FALSE())&amp;IF(RIGHT(D112,1)="V"," (V)",IF(RIGHT(D112,1)="J","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F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VLOOKUP(I113,J:M,4,FALSE())&amp;IF(RIGHT(D113,1)="V"," (V)",IF(RIGHT(D113,1)="J","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F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VLOOKUP(I114,J:M,4,FALSE())&amp;IF(RIGHT(D114,1)="V"," (V)",IF(RIGHT(D114,1)="J","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F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VLOOKUP(I115,J:M,4,FALSE())&amp;IF(RIGHT(D115,1)="V"," (V)",IF(RIGHT(D115,1)="J","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F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VLOOKUP(I116,J:M,4,FALSE())&amp;IF(RIGHT(D116,1)="V"," (V)",IF(RIGHT(D116,1)="J","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F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VLOOKUP(I117,J:M,4,FALSE())&amp;IF(RIGHT(D117,1)="V"," (V)",IF(RIGHT(D117,1)="J","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F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VLOOKUP(I118,J:M,4,FALSE())&amp;IF(RIGHT(D118,1)="V"," (V)",IF(RIGHT(D118,1)="J","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F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VLOOKUP(I119,J:M,4,FALSE())&amp;IF(RIGHT(D119,1)="V"," (V)",IF(RIGHT(D119,1)="J","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F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VLOOKUP(I120,J:M,4,FALSE())&amp;IF(RIGHT(D120,1)="V"," (V)",IF(RIGHT(D120,1)="J","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F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VLOOKUP(I121,J:M,4,FALSE())&amp;IF(RIGHT(D121,1)="V"," (V)",IF(RIGHT(D121,1)="J","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F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VLOOKUP(I122,J:M,4,FALSE())&amp;IF(RIGHT(D122,1)="V"," (V)",IF(RIGHT(D122,1)="J","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F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VLOOKUP(I123,J:M,4,FALSE())&amp;IF(RIGHT(D123,1)="V"," (V)",IF(RIGHT(D123,1)="J","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F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VLOOKUP(I124,J:M,4,FALSE())&amp;IF(RIGHT(D124,1)="V"," (V)",IF(RIGHT(D124,1)="J","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F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VLOOKUP(I125,J:M,4,FALSE())&amp;IF(RIGHT(D125,1)="V"," (V)",IF(RIGHT(D125,1)="J","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F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VLOOKUP(I126,J:M,4,FALSE())&amp;IF(RIGHT(D126,1)="V"," (V)",IF(RIGHT(D126,1)="J","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F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VLOOKUP(I127,J:M,4,FALSE())&amp;IF(RIGHT(D127,1)="V"," (V)",IF(RIGHT(D127,1)="J","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F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VLOOKUP(I128,J:M,4,FALSE())&amp;IF(RIGHT(D128,1)="V"," (V)",IF(RIGHT(D128,1)="J","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F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VLOOKUP(I129,J:M,4,FALSE())&amp;IF(RIGHT(D129,1)="V"," (V)",IF(RIGHT(D129,1)="J","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F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VLOOKUP(I130,J:M,4,FALSE())&amp;IF(RIGHT(D130,1)="V"," (V)",IF(RIGHT(D130,1)="J","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F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VLOOKUP(I131,J:M,4,FALSE())&amp;IF(RIGHT(D131,1)="V"," (V)",IF(RIGHT(D131,1)="J","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F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VLOOKUP(I132,J:M,4,FALSE())&amp;IF(RIGHT(D132,1)="V"," (V)",IF(RIGHT(D132,1)="J","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F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VLOOKUP(I133,J:M,4,FALSE())&amp;IF(RIGHT(D133,1)="V"," (V)",IF(RIGHT(D133,1)="J","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F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VLOOKUP(I134,J:M,4,FALSE())&amp;IF(RIGHT(D134,1)="V"," (V)",IF(RIGHT(D134,1)="J","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F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VLOOKUP(I135,J:M,4,FALSE())&amp;IF(RIGHT(D135,1)="V"," (V)",IF(RIGHT(D135,1)="J","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83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70" t="s">
        <v>519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189</v>
      </c>
      <c r="C2" s="24" t="n">
        <v>16</v>
      </c>
      <c r="D2" s="25" t="n">
        <v>11</v>
      </c>
      <c r="E2" s="26" t="n">
        <v>1</v>
      </c>
      <c r="F2" s="27" t="str">
        <f aca="false">Clubs!B3</f>
        <v>Edinburgh AC</v>
      </c>
      <c r="G2" s="28" t="n">
        <f aca="false">COUNTIF($H:$H,E2)</f>
        <v>5</v>
      </c>
      <c r="H2" s="29" t="n">
        <f aca="false">IF(OR(RIGHT(D2,1)="V",RIGHT(D2,1)="J"),VALUE(LEFT(D2,LEN(D2)-1)),D2)</f>
        <v>11</v>
      </c>
      <c r="I2" s="28" t="str">
        <f aca="false">Q2&amp;COUNTIF($H$2:$H2,H2)</f>
        <v>Falkirk Victoria Harriers1</v>
      </c>
      <c r="J2" s="28" t="str">
        <f aca="false">VLOOKUP(L2,ClubNames,2,FALSE())&amp;COUNTIF($L$2:$L2,L2)</f>
        <v>Edinburgh AC1</v>
      </c>
      <c r="L2" s="30" t="n">
        <v>1</v>
      </c>
      <c r="M2" s="76" t="s">
        <v>574</v>
      </c>
      <c r="O2" s="9" t="n">
        <v>1</v>
      </c>
      <c r="P2" s="14" t="str">
        <f aca="false">VLOOKUP(I2,J:M,4,FALSE())&amp;IF(RIGHT(D2,1)="V"," (V)",IF(RIGHT(D2,1)="J"," (J)",""))</f>
        <v>Ben Upfold</v>
      </c>
      <c r="Q2" s="14" t="str">
        <f aca="false">VLOOKUP(H2,ClubNames,2,FALSE())</f>
        <v>Falkirk Victoria Harriers</v>
      </c>
      <c r="R2" s="15" t="n">
        <f aca="false">TIME(A2,B2,C2)</f>
        <v>0.0106018518518519</v>
      </c>
    </row>
    <row r="3" customFormat="false" ht="15.75" hidden="false" customHeight="false" outlineLevel="0" collapsed="false">
      <c r="A3" s="16"/>
      <c r="B3" s="23" t="s">
        <v>189</v>
      </c>
      <c r="C3" s="24" t="n">
        <v>24</v>
      </c>
      <c r="D3" s="25" t="n">
        <v>1</v>
      </c>
      <c r="E3" s="26" t="n">
        <v>2</v>
      </c>
      <c r="F3" s="2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1</v>
      </c>
      <c r="I3" s="28" t="str">
        <f aca="false">Q3&amp;COUNTIF($H$2:$H3,H3)</f>
        <v>Edinburgh AC1</v>
      </c>
      <c r="J3" s="28" t="str">
        <f aca="false">VLOOKUP(L3,ClubNames,2,FALSE())&amp;COUNTIF($L$2:$L3,L3)</f>
        <v>Edinburgh AC2</v>
      </c>
      <c r="L3" s="30" t="n">
        <v>1</v>
      </c>
      <c r="M3" s="76" t="s">
        <v>575</v>
      </c>
      <c r="O3" s="9" t="n">
        <f aca="false">1+O2</f>
        <v>2</v>
      </c>
      <c r="P3" s="14" t="str">
        <f aca="false">VLOOKUP(I3,J:M,4,FALSE())&amp;IF(RIGHT(D3,1)="V"," (V)",IF(RIGHT(D3,1)="J"," (J)",""))</f>
        <v>Conor McNab</v>
      </c>
      <c r="Q3" s="14" t="str">
        <f aca="false">VLOOKUP(H3,ClubNames,2,FALSE())</f>
        <v>Edinburgh AC</v>
      </c>
      <c r="R3" s="15" t="n">
        <f aca="false">TIME(A3,B3,C3)</f>
        <v>0.0106944444444444</v>
      </c>
    </row>
    <row r="4" customFormat="false" ht="15.75" hidden="false" customHeight="false" outlineLevel="0" collapsed="false">
      <c r="A4" s="16"/>
      <c r="B4" s="23" t="s">
        <v>189</v>
      </c>
      <c r="C4" s="24" t="n">
        <v>30</v>
      </c>
      <c r="D4" s="25" t="n">
        <v>11</v>
      </c>
      <c r="E4" s="26" t="n">
        <v>3</v>
      </c>
      <c r="F4" s="27" t="str">
        <f aca="false">Clubs!B5</f>
        <v>Lothian Running Club</v>
      </c>
      <c r="G4" s="28" t="n">
        <f aca="false">COUNTIF($H:$H,E4)</f>
        <v>0</v>
      </c>
      <c r="H4" s="29" t="n">
        <f aca="false">IF(OR(RIGHT(D4,1)="V",RIGHT(D4,1)="J"),VALUE(LEFT(D4,LEN(D4)-1)),D4)</f>
        <v>11</v>
      </c>
      <c r="I4" s="28" t="str">
        <f aca="false">Q4&amp;COUNTIF($H$2:$H4,H4)</f>
        <v>Falkirk Victoria Harriers2</v>
      </c>
      <c r="J4" s="28" t="str">
        <f aca="false">VLOOKUP(L4,ClubNames,2,FALSE())&amp;COUNTIF($L$2:$L4,L4)</f>
        <v>Edinburgh AC3</v>
      </c>
      <c r="L4" s="30" t="n">
        <v>1</v>
      </c>
      <c r="M4" s="71" t="s">
        <v>576</v>
      </c>
      <c r="O4" s="9" t="n">
        <f aca="false">1+O3</f>
        <v>3</v>
      </c>
      <c r="P4" s="14" t="str">
        <f aca="false">VLOOKUP(I4,J:M,4,FALSE())&amp;IF(RIGHT(D4,1)="V"," (V)",IF(RIGHT(D4,1)="J"," (J)",""))</f>
        <v>Adam Kinghorn</v>
      </c>
      <c r="Q4" s="14" t="str">
        <f aca="false">VLOOKUP(H4,ClubNames,2,FALSE())</f>
        <v>Falkirk Victoria Harriers</v>
      </c>
      <c r="R4" s="15" t="n">
        <f aca="false">TIME(A4,B4,C4)</f>
        <v>0.0107638888888889</v>
      </c>
    </row>
    <row r="5" customFormat="false" ht="15.75" hidden="false" customHeight="false" outlineLevel="0" collapsed="false">
      <c r="A5" s="16"/>
      <c r="B5" s="23" t="s">
        <v>189</v>
      </c>
      <c r="C5" s="24" t="n">
        <v>38</v>
      </c>
      <c r="D5" s="25" t="n">
        <v>30</v>
      </c>
      <c r="E5" s="26" t="n">
        <v>4</v>
      </c>
      <c r="F5" s="27" t="str">
        <f aca="false">Clubs!B6</f>
        <v>Teviotdale Harriers</v>
      </c>
      <c r="G5" s="28" t="n">
        <f aca="false">COUNTIF($H:$H,E5)</f>
        <v>1</v>
      </c>
      <c r="H5" s="29" t="n">
        <f aca="false">IF(OR(RIGHT(D5,1)="V",RIGHT(D5,1)="J"),VALUE(LEFT(D5,LEN(D5)-1)),D5)</f>
        <v>30</v>
      </c>
      <c r="I5" s="28" t="str">
        <f aca="false">Q5&amp;COUNTIF($H$2:$H5,H5)</f>
        <v>Perth Strathtay Harriers1</v>
      </c>
      <c r="J5" s="28" t="str">
        <f aca="false">VLOOKUP(L5,ClubNames,2,FALSE())&amp;COUNTIF($L$2:$L5,L5)</f>
        <v>Edinburgh AC4</v>
      </c>
      <c r="L5" s="30" t="n">
        <v>1</v>
      </c>
      <c r="M5" s="76" t="s">
        <v>577</v>
      </c>
      <c r="O5" s="9" t="n">
        <f aca="false">1+O4</f>
        <v>4</v>
      </c>
      <c r="P5" s="14" t="str">
        <f aca="false">VLOOKUP(I5,J:M,4,FALSE())&amp;IF(RIGHT(D5,1)="V"," (V)",IF(RIGHT(D5,1)="J"," (J)",""))</f>
        <v>Tom Hilton</v>
      </c>
      <c r="Q5" s="14" t="str">
        <f aca="false">VLOOKUP(H5,ClubNames,2,FALSE())</f>
        <v>Perth Strathtay Harriers</v>
      </c>
      <c r="R5" s="15" t="n">
        <f aca="false">TIME(A5,B5,C5)</f>
        <v>0.0108564814814815</v>
      </c>
    </row>
    <row r="6" customFormat="false" ht="15.75" hidden="false" customHeight="false" outlineLevel="0" collapsed="false">
      <c r="A6" s="16"/>
      <c r="B6" s="23" t="s">
        <v>189</v>
      </c>
      <c r="C6" s="24" t="n">
        <v>47</v>
      </c>
      <c r="D6" s="25" t="n">
        <v>1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1</v>
      </c>
      <c r="I6" s="28" t="str">
        <f aca="false">Q6&amp;COUNTIF($H$2:$H6,H6)</f>
        <v>Edinburgh AC2</v>
      </c>
      <c r="J6" s="28" t="str">
        <f aca="false">VLOOKUP(L6,ClubNames,2,FALSE())&amp;COUNTIF($L$2:$L6,L6)</f>
        <v>Edinburgh AC5</v>
      </c>
      <c r="L6" s="30" t="n">
        <v>1</v>
      </c>
      <c r="M6" s="76" t="s">
        <v>578</v>
      </c>
      <c r="O6" s="9" t="n">
        <f aca="false">1+O5</f>
        <v>5</v>
      </c>
      <c r="P6" s="14" t="str">
        <f aca="false">VLOOKUP(I6,J:M,4,FALSE())&amp;IF(RIGHT(D6,1)="V"," (V)",IF(RIGHT(D6,1)="J"," (J)",""))</f>
        <v>Toby Comer</v>
      </c>
      <c r="Q6" s="14" t="str">
        <f aca="false">VLOOKUP(H6,ClubNames,2,FALSE())</f>
        <v>Edinburgh AC</v>
      </c>
      <c r="R6" s="15" t="n">
        <f aca="false">TIME(A6,B6,C6)</f>
        <v>0.0109606481481481</v>
      </c>
    </row>
    <row r="7" customFormat="false" ht="15.75" hidden="false" customHeight="false" outlineLevel="0" collapsed="false">
      <c r="A7" s="16"/>
      <c r="B7" s="23" t="s">
        <v>189</v>
      </c>
      <c r="C7" s="24" t="n">
        <v>56</v>
      </c>
      <c r="D7" s="25" t="n">
        <v>20</v>
      </c>
      <c r="E7" s="26" t="n">
        <v>6</v>
      </c>
      <c r="F7" s="27" t="str">
        <f aca="false">Clubs!B8</f>
        <v>Aberdeen AAC</v>
      </c>
      <c r="G7" s="28" t="n">
        <f aca="false">COUNTIF($H:$H,E7)</f>
        <v>5</v>
      </c>
      <c r="H7" s="29" t="n">
        <f aca="false">IF(OR(RIGHT(D7,1)="V",RIGHT(D7,1)="J"),VALUE(LEFT(D7,LEN(D7)-1)),D7)</f>
        <v>20</v>
      </c>
      <c r="I7" s="28" t="str">
        <f aca="false">Q7&amp;COUNTIF($H$2:$H7,H7)</f>
        <v>Harmeny AAC1</v>
      </c>
      <c r="J7" s="28" t="str">
        <f aca="false">VLOOKUP(L7,ClubNames,2,FALSE())&amp;COUNTIF($L$2:$L7,L7)</f>
        <v>Teviotdale Harriers1</v>
      </c>
      <c r="L7" s="30" t="n">
        <v>4</v>
      </c>
      <c r="M7" s="35" t="s">
        <v>579</v>
      </c>
      <c r="O7" s="9" t="n">
        <f aca="false">1+O6</f>
        <v>6</v>
      </c>
      <c r="P7" s="14" t="str">
        <f aca="false">VLOOKUP(I7,J:M,4,FALSE())&amp;IF(RIGHT(D7,1)="V"," (V)",IF(RIGHT(D7,1)="J"," (J)",""))</f>
        <v>Rory Beattie</v>
      </c>
      <c r="Q7" s="14" t="str">
        <f aca="false">VLOOKUP(H7,ClubNames,2,FALSE())</f>
        <v>Harmeny AAC</v>
      </c>
      <c r="R7" s="15" t="n">
        <f aca="false">TIME(A7,B7,C7)</f>
        <v>0.0110648148148148</v>
      </c>
    </row>
    <row r="8" customFormat="false" ht="15.75" hidden="false" customHeight="false" outlineLevel="0" collapsed="false">
      <c r="A8" s="16"/>
      <c r="B8" s="23" t="s">
        <v>194</v>
      </c>
      <c r="C8" s="24" t="n">
        <v>3</v>
      </c>
      <c r="D8" s="25" t="n">
        <v>4</v>
      </c>
      <c r="E8" s="26" t="n">
        <v>7</v>
      </c>
      <c r="F8" s="27" t="str">
        <f aca="false">Clubs!B9</f>
        <v>Pitreavie AAC</v>
      </c>
      <c r="G8" s="28" t="n">
        <f aca="false">COUNTIF($H:$H,E8)</f>
        <v>0</v>
      </c>
      <c r="H8" s="29" t="n">
        <f aca="false">IF(OR(RIGHT(D8,1)="V",RIGHT(D8,1)="J"),VALUE(LEFT(D8,LEN(D8)-1)),D8)</f>
        <v>4</v>
      </c>
      <c r="I8" s="28" t="str">
        <f aca="false">Q8&amp;COUNTIF($H$2:$H8,H8)</f>
        <v>Teviotdale Harriers1</v>
      </c>
      <c r="J8" s="28" t="str">
        <f aca="false">VLOOKUP(L8,ClubNames,2,FALSE())&amp;COUNTIF($L$2:$L8,L8)</f>
        <v>Aberdeen AAC1</v>
      </c>
      <c r="L8" s="30" t="n">
        <v>6</v>
      </c>
      <c r="M8" s="32" t="s">
        <v>580</v>
      </c>
      <c r="O8" s="9" t="n">
        <f aca="false">1+O7</f>
        <v>7</v>
      </c>
      <c r="P8" s="14" t="str">
        <f aca="false">VLOOKUP(I8,J:M,4,FALSE())&amp;IF(RIGHT(D8,1)="V"," (V)",IF(RIGHT(D8,1)="J"," (J)",""))</f>
        <v>Alfie Walker</v>
      </c>
      <c r="Q8" s="14" t="str">
        <f aca="false">VLOOKUP(H8,ClubNames,2,FALSE())</f>
        <v>Teviotdale Harriers</v>
      </c>
      <c r="R8" s="15" t="n">
        <f aca="false">TIME(A8,B8,C8)</f>
        <v>0.0111458333333333</v>
      </c>
    </row>
    <row r="9" customFormat="false" ht="15.75" hidden="false" customHeight="false" outlineLevel="0" collapsed="false">
      <c r="A9" s="16"/>
      <c r="B9" s="23" t="s">
        <v>194</v>
      </c>
      <c r="C9" s="24" t="n">
        <v>3</v>
      </c>
      <c r="D9" s="25" t="n">
        <v>32</v>
      </c>
      <c r="E9" s="26" t="n">
        <v>8</v>
      </c>
      <c r="F9" s="27" t="str">
        <f aca="false">Clubs!B10</f>
        <v>Fife AC</v>
      </c>
      <c r="G9" s="28" t="n">
        <f aca="false">COUNTIF($H:$H,E9)</f>
        <v>0</v>
      </c>
      <c r="H9" s="29" t="n">
        <f aca="false">IF(OR(RIGHT(D9,1)="V",RIGHT(D9,1)="J"),VALUE(LEFT(D9,LEN(D9)-1)),D9)</f>
        <v>32</v>
      </c>
      <c r="I9" s="28" t="str">
        <f aca="false">Q9&amp;COUNTIF($H$2:$H9,H9)</f>
        <v>Lasswade AAC1</v>
      </c>
      <c r="J9" s="28" t="str">
        <f aca="false">VLOOKUP(L9,ClubNames,2,FALSE())&amp;COUNTIF($L$2:$L9,L9)</f>
        <v>Aberdeen AAC2</v>
      </c>
      <c r="L9" s="30" t="n">
        <v>6</v>
      </c>
      <c r="M9" s="32" t="s">
        <v>581</v>
      </c>
      <c r="O9" s="9" t="n">
        <f aca="false">1+O8</f>
        <v>8</v>
      </c>
      <c r="P9" s="14" t="str">
        <f aca="false">VLOOKUP(I9,J:M,4,FALSE())&amp;IF(RIGHT(D9,1)="V"," (V)",IF(RIGHT(D9,1)="J"," (J)",""))</f>
        <v>Francis Ovanni Finnegan</v>
      </c>
      <c r="Q9" s="14" t="str">
        <f aca="false">VLOOKUP(H9,ClubNames,2,FALSE())</f>
        <v>Lasswade AAC</v>
      </c>
      <c r="R9" s="15" t="n">
        <f aca="false">TIME(A9,B9,C9)</f>
        <v>0.0111458333333333</v>
      </c>
    </row>
    <row r="10" customFormat="false" ht="15.75" hidden="false" customHeight="false" outlineLevel="0" collapsed="false">
      <c r="A10" s="16"/>
      <c r="B10" s="23" t="s">
        <v>194</v>
      </c>
      <c r="C10" s="24" t="n">
        <v>5</v>
      </c>
      <c r="D10" s="25" t="n">
        <v>31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31</v>
      </c>
      <c r="I10" s="28" t="str">
        <f aca="false">Q10&amp;COUNTIF($H$2:$H10,H10)</f>
        <v>Corstorphine AAC1</v>
      </c>
      <c r="J10" s="28" t="str">
        <f aca="false">VLOOKUP(L10,ClubNames,2,FALSE())&amp;COUNTIF($L$2:$L10,L10)</f>
        <v>Aberdeen AAC3</v>
      </c>
      <c r="L10" s="30" t="n">
        <v>6</v>
      </c>
      <c r="M10" s="32" t="s">
        <v>582</v>
      </c>
      <c r="O10" s="9" t="n">
        <f aca="false">1+O9</f>
        <v>9</v>
      </c>
      <c r="P10" s="14" t="str">
        <f aca="false">VLOOKUP(I10,J:M,4,FALSE())&amp;IF(RIGHT(D10,1)="V"," (V)",IF(RIGHT(D10,1)="J"," (J)",""))</f>
        <v>Fraser Shaw</v>
      </c>
      <c r="Q10" s="14" t="str">
        <f aca="false">VLOOKUP(H10,ClubNames,2,FALSE())</f>
        <v>Corstorphine AAC</v>
      </c>
      <c r="R10" s="15" t="n">
        <f aca="false">TIME(A10,B10,C10)</f>
        <v>0.0111689814814815</v>
      </c>
    </row>
    <row r="11" customFormat="false" ht="15.75" hidden="false" customHeight="false" outlineLevel="0" collapsed="false">
      <c r="A11" s="16"/>
      <c r="B11" s="23" t="s">
        <v>194</v>
      </c>
      <c r="C11" s="24" t="n">
        <v>12</v>
      </c>
      <c r="D11" s="25" t="n">
        <v>15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15</v>
      </c>
      <c r="I11" s="28" t="str">
        <f aca="false">Q11&amp;COUNTIF($H$2:$H11,H11)</f>
        <v>Livingston AC1</v>
      </c>
      <c r="J11" s="28" t="str">
        <f aca="false">VLOOKUP(L11,ClubNames,2,FALSE())&amp;COUNTIF($L$2:$L11,L11)</f>
        <v>Aberdeen AAC4</v>
      </c>
      <c r="L11" s="30" t="n">
        <v>6</v>
      </c>
      <c r="M11" s="32" t="s">
        <v>583</v>
      </c>
      <c r="O11" s="9" t="n">
        <f aca="false">1+O10</f>
        <v>10</v>
      </c>
      <c r="P11" s="14" t="str">
        <f aca="false">VLOOKUP(I11,J:M,4,FALSE())&amp;IF(RIGHT(D11,1)="V"," (V)",IF(RIGHT(D11,1)="J"," (J)",""))</f>
        <v>Finlay Sharp</v>
      </c>
      <c r="Q11" s="14" t="str">
        <f aca="false">VLOOKUP(H11,ClubNames,2,FALSE())</f>
        <v>Livingston AC</v>
      </c>
      <c r="R11" s="15" t="n">
        <f aca="false">TIME(A11,B11,C11)</f>
        <v>0.01125</v>
      </c>
    </row>
    <row r="12" customFormat="false" ht="15.75" hidden="false" customHeight="false" outlineLevel="0" collapsed="false">
      <c r="A12" s="16"/>
      <c r="B12" s="23" t="s">
        <v>194</v>
      </c>
      <c r="C12" s="24" t="n">
        <v>13</v>
      </c>
      <c r="D12" s="25" t="n">
        <v>30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5</v>
      </c>
      <c r="H12" s="29" t="n">
        <f aca="false">IF(OR(RIGHT(D12,1)="V",RIGHT(D12,1)="J"),VALUE(LEFT(D12,LEN(D12)-1)),D12)</f>
        <v>30</v>
      </c>
      <c r="I12" s="28" t="str">
        <f aca="false">Q12&amp;COUNTIF($H$2:$H12,H12)</f>
        <v>Perth Strathtay Harriers2</v>
      </c>
      <c r="J12" s="28" t="str">
        <f aca="false">VLOOKUP(L12,ClubNames,2,FALSE())&amp;COUNTIF($L$2:$L12,L12)</f>
        <v>Aberdeen AAC5</v>
      </c>
      <c r="L12" s="30" t="n">
        <v>6</v>
      </c>
      <c r="M12" s="31" t="s">
        <v>584</v>
      </c>
      <c r="O12" s="9" t="n">
        <f aca="false">1+O11</f>
        <v>11</v>
      </c>
      <c r="P12" s="14" t="str">
        <f aca="false">VLOOKUP(I12,J:M,4,FALSE())&amp;IF(RIGHT(D12,1)="V"," (V)",IF(RIGHT(D12,1)="J"," (J)",""))</f>
        <v>Ruairidh Hood</v>
      </c>
      <c r="Q12" s="14" t="str">
        <f aca="false">VLOOKUP(H12,ClubNames,2,FALSE())</f>
        <v>Perth Strathtay Harriers</v>
      </c>
      <c r="R12" s="15" t="n">
        <f aca="false">TIME(A12,B12,C12)</f>
        <v>0.0112615740740741</v>
      </c>
    </row>
    <row r="13" customFormat="false" ht="15.75" hidden="false" customHeight="false" outlineLevel="0" collapsed="false">
      <c r="A13" s="16"/>
      <c r="B13" s="23" t="s">
        <v>194</v>
      </c>
      <c r="C13" s="24" t="n">
        <v>13</v>
      </c>
      <c r="D13" s="25" t="n">
        <v>11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11</v>
      </c>
      <c r="I13" s="28" t="str">
        <f aca="false">Q13&amp;COUNTIF($H$2:$H13,H13)</f>
        <v>Falkirk Victoria Harriers3</v>
      </c>
      <c r="J13" s="28" t="str">
        <f aca="false">VLOOKUP(L13,ClubNames,2,FALSE())&amp;COUNTIF($L$2:$L13,L13)</f>
        <v>Falkirk Victoria Harriers1</v>
      </c>
      <c r="L13" s="30" t="n">
        <v>11</v>
      </c>
      <c r="M13" s="37" t="s">
        <v>585</v>
      </c>
      <c r="O13" s="9" t="n">
        <f aca="false">1+O12</f>
        <v>12</v>
      </c>
      <c r="P13" s="14" t="str">
        <f aca="false">VLOOKUP(I13,J:M,4,FALSE())&amp;IF(RIGHT(D13,1)="V"," (V)",IF(RIGHT(D13,1)="J"," (J)",""))</f>
        <v>Thomas Mitchell</v>
      </c>
      <c r="Q13" s="14" t="str">
        <f aca="false">VLOOKUP(H13,ClubNames,2,FALSE())</f>
        <v>Falkirk Victoria Harriers</v>
      </c>
      <c r="R13" s="15" t="n">
        <f aca="false">TIME(A13,B13,C13)</f>
        <v>0.0112615740740741</v>
      </c>
    </row>
    <row r="14" customFormat="false" ht="15.75" hidden="false" customHeight="false" outlineLevel="0" collapsed="false">
      <c r="A14" s="16"/>
      <c r="B14" s="23" t="s">
        <v>194</v>
      </c>
      <c r="C14" s="24" t="n">
        <v>46</v>
      </c>
      <c r="D14" s="25" t="n">
        <v>29</v>
      </c>
      <c r="E14" s="26" t="n">
        <v>13</v>
      </c>
      <c r="F14" s="2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29</v>
      </c>
      <c r="I14" s="28" t="str">
        <f aca="false">Q14&amp;COUNTIF($H$2:$H14,H14)</f>
        <v>Team Borders1</v>
      </c>
      <c r="J14" s="28" t="str">
        <f aca="false">VLOOKUP(L14,ClubNames,2,FALSE())&amp;COUNTIF($L$2:$L14,L14)</f>
        <v>Falkirk Victoria Harriers2</v>
      </c>
      <c r="L14" s="30" t="n">
        <v>11</v>
      </c>
      <c r="M14" s="37" t="s">
        <v>586</v>
      </c>
      <c r="O14" s="9" t="n">
        <f aca="false">1+O13</f>
        <v>13</v>
      </c>
      <c r="P14" s="14" t="str">
        <f aca="false">VLOOKUP(I14,J:M,4,FALSE())&amp;IF(RIGHT(D14,1)="V"," (V)",IF(RIGHT(D14,1)="J"," (J)",""))</f>
        <v>Angus McCarthy</v>
      </c>
      <c r="Q14" s="14" t="str">
        <f aca="false">VLOOKUP(H14,ClubNames,2,FALSE())</f>
        <v>Team Borders</v>
      </c>
      <c r="R14" s="15" t="n">
        <f aca="false">TIME(A14,B14,C14)</f>
        <v>0.0116435185185185</v>
      </c>
    </row>
    <row r="15" customFormat="false" ht="15.75" hidden="false" customHeight="false" outlineLevel="0" collapsed="false">
      <c r="A15" s="16"/>
      <c r="B15" s="23" t="s">
        <v>194</v>
      </c>
      <c r="C15" s="24" t="n">
        <v>46</v>
      </c>
      <c r="D15" s="25" t="n">
        <v>11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11</v>
      </c>
      <c r="I15" s="28" t="str">
        <f aca="false">Q15&amp;COUNTIF($H$2:$H15,H15)</f>
        <v>Falkirk Victoria Harriers4</v>
      </c>
      <c r="J15" s="28" t="str">
        <f aca="false">VLOOKUP(L15,ClubNames,2,FALSE())&amp;COUNTIF($L$2:$L15,L15)</f>
        <v>Falkirk Victoria Harriers3</v>
      </c>
      <c r="L15" s="30" t="n">
        <v>11</v>
      </c>
      <c r="M15" s="37" t="s">
        <v>587</v>
      </c>
      <c r="O15" s="9" t="n">
        <f aca="false">1+O14</f>
        <v>14</v>
      </c>
      <c r="P15" s="14" t="str">
        <f aca="false">VLOOKUP(I15,J:M,4,FALSE())&amp;IF(RIGHT(D15,1)="V"," (V)",IF(RIGHT(D15,1)="J"," (J)",""))</f>
        <v>Hamish Gillies</v>
      </c>
      <c r="Q15" s="14" t="str">
        <f aca="false">VLOOKUP(H15,ClubNames,2,FALSE())</f>
        <v>Falkirk Victoria Harriers</v>
      </c>
      <c r="R15" s="15" t="n">
        <f aca="false">TIME(A15,B15,C15)</f>
        <v>0.0116435185185185</v>
      </c>
    </row>
    <row r="16" customFormat="false" ht="15.75" hidden="false" customHeight="false" outlineLevel="0" collapsed="false">
      <c r="A16" s="16"/>
      <c r="B16" s="23" t="s">
        <v>194</v>
      </c>
      <c r="C16" s="24" t="n">
        <v>46</v>
      </c>
      <c r="D16" s="25" t="n">
        <v>6</v>
      </c>
      <c r="E16" s="26" t="n">
        <v>15</v>
      </c>
      <c r="F16" s="27" t="str">
        <f aca="false">Clubs!B17</f>
        <v>Livingston AC</v>
      </c>
      <c r="G16" s="28" t="n">
        <f aca="false">COUNTIF($H:$H,E16)</f>
        <v>1</v>
      </c>
      <c r="H16" s="29" t="n">
        <f aca="false">IF(OR(RIGHT(D16,1)="V",RIGHT(D16,1)="J"),VALUE(LEFT(D16,LEN(D16)-1)),D16)</f>
        <v>6</v>
      </c>
      <c r="I16" s="28" t="str">
        <f aca="false">Q16&amp;COUNTIF($H$2:$H16,H16)</f>
        <v>Aberdeen AAC1</v>
      </c>
      <c r="J16" s="28" t="str">
        <f aca="false">VLOOKUP(L16,ClubNames,2,FALSE())&amp;COUNTIF($L$2:$L16,L16)</f>
        <v>Falkirk Victoria Harriers4</v>
      </c>
      <c r="L16" s="30" t="n">
        <v>11</v>
      </c>
      <c r="M16" s="37" t="s">
        <v>588</v>
      </c>
      <c r="O16" s="9" t="n">
        <f aca="false">1+O15</f>
        <v>15</v>
      </c>
      <c r="P16" s="14" t="str">
        <f aca="false">VLOOKUP(I16,J:M,4,FALSE())&amp;IF(RIGHT(D16,1)="V"," (V)",IF(RIGHT(D16,1)="J"," (J)",""))</f>
        <v>Alex Hendry</v>
      </c>
      <c r="Q16" s="14" t="str">
        <f aca="false">VLOOKUP(H16,ClubNames,2,FALSE())</f>
        <v>Aberdeen AAC</v>
      </c>
      <c r="R16" s="15" t="n">
        <f aca="false">TIME(A16,B16,C16)</f>
        <v>0.0116435185185185</v>
      </c>
    </row>
    <row r="17" customFormat="false" ht="15.75" hidden="false" customHeight="false" outlineLevel="0" collapsed="false">
      <c r="A17" s="16"/>
      <c r="B17" s="23" t="s">
        <v>194</v>
      </c>
      <c r="C17" s="24" t="n">
        <v>47</v>
      </c>
      <c r="D17" s="25" t="n">
        <v>20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0</v>
      </c>
      <c r="H17" s="29" t="n">
        <f aca="false">IF(OR(RIGHT(D17,1)="V",RIGHT(D17,1)="J"),VALUE(LEFT(D17,LEN(D17)-1)),D17)</f>
        <v>20</v>
      </c>
      <c r="I17" s="28" t="str">
        <f aca="false">Q17&amp;COUNTIF($H$2:$H17,H17)</f>
        <v>Harmeny AAC2</v>
      </c>
      <c r="J17" s="28" t="str">
        <f aca="false">VLOOKUP(L17,ClubNames,2,FALSE())&amp;COUNTIF($L$2:$L17,L17)</f>
        <v>Falkirk Victoria Harriers5</v>
      </c>
      <c r="L17" s="30" t="n">
        <v>11</v>
      </c>
      <c r="M17" s="36" t="s">
        <v>589</v>
      </c>
      <c r="O17" s="9" t="n">
        <f aca="false">1+O16</f>
        <v>16</v>
      </c>
      <c r="P17" s="14" t="str">
        <f aca="false">VLOOKUP(I17,J:M,4,FALSE())&amp;IF(RIGHT(D17,1)="V"," (V)",IF(RIGHT(D17,1)="J"," (J)",""))</f>
        <v>Yuen Shan Lam</v>
      </c>
      <c r="Q17" s="14" t="str">
        <f aca="false">VLOOKUP(H17,ClubNames,2,FALSE())</f>
        <v>Harmeny AAC</v>
      </c>
      <c r="R17" s="15" t="n">
        <f aca="false">TIME(A17,B17,C17)</f>
        <v>0.0116550925925926</v>
      </c>
    </row>
    <row r="18" customFormat="false" ht="15.75" hidden="false" customHeight="false" outlineLevel="0" collapsed="false">
      <c r="A18" s="16"/>
      <c r="B18" s="23" t="s">
        <v>194</v>
      </c>
      <c r="C18" s="24" t="n">
        <v>47</v>
      </c>
      <c r="D18" s="25" t="n">
        <v>20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1</v>
      </c>
      <c r="H18" s="29" t="n">
        <f aca="false">IF(OR(RIGHT(D18,1)="V",RIGHT(D18,1)="J"),VALUE(LEFT(D18,LEN(D18)-1)),D18)</f>
        <v>20</v>
      </c>
      <c r="I18" s="28" t="str">
        <f aca="false">Q18&amp;COUNTIF($H$2:$H18,H18)</f>
        <v>Harmeny AAC3</v>
      </c>
      <c r="J18" s="28" t="str">
        <f aca="false">VLOOKUP(L18,ClubNames,2,FALSE())&amp;COUNTIF($L$2:$L18,L18)</f>
        <v>Livingston AC1</v>
      </c>
      <c r="L18" s="30" t="n">
        <v>15</v>
      </c>
      <c r="M18" s="32" t="s">
        <v>590</v>
      </c>
      <c r="O18" s="9" t="n">
        <f aca="false">1+O17</f>
        <v>17</v>
      </c>
      <c r="P18" s="14" t="str">
        <f aca="false">VLOOKUP(I18,J:M,4,FALSE())&amp;IF(RIGHT(D18,1)="V"," (V)",IF(RIGHT(D18,1)="J"," (J)",""))</f>
        <v>Andrew Watson</v>
      </c>
      <c r="Q18" s="14" t="str">
        <f aca="false">VLOOKUP(H18,ClubNames,2,FALSE())</f>
        <v>Harmeny AAC</v>
      </c>
      <c r="R18" s="15" t="n">
        <f aca="false">TIME(A18,B18,C18)</f>
        <v>0.0116550925925926</v>
      </c>
    </row>
    <row r="19" customFormat="false" ht="15.75" hidden="false" customHeight="false" outlineLevel="0" collapsed="false">
      <c r="A19" s="16"/>
      <c r="B19" s="23" t="s">
        <v>194</v>
      </c>
      <c r="C19" s="24" t="n">
        <v>56</v>
      </c>
      <c r="D19" s="25" t="n">
        <v>6</v>
      </c>
      <c r="E19" s="26" t="n">
        <v>18</v>
      </c>
      <c r="F19" s="27" t="str">
        <f aca="false">Clubs!B20</f>
        <v>Central AC</v>
      </c>
      <c r="G19" s="28" t="n">
        <f aca="false">COUNTIF($H:$H,E19)</f>
        <v>1</v>
      </c>
      <c r="H19" s="29" t="n">
        <f aca="false">IF(OR(RIGHT(D19,1)="V",RIGHT(D19,1)="J"),VALUE(LEFT(D19,LEN(D19)-1)),D19)</f>
        <v>6</v>
      </c>
      <c r="I19" s="28" t="str">
        <f aca="false">Q19&amp;COUNTIF($H$2:$H19,H19)</f>
        <v>Aberdeen AAC2</v>
      </c>
      <c r="J19" s="28" t="str">
        <f aca="false">VLOOKUP(L19,ClubNames,2,FALSE())&amp;COUNTIF($L$2:$L19,L19)</f>
        <v>George Heriots School1</v>
      </c>
      <c r="L19" s="30" t="n">
        <v>17</v>
      </c>
      <c r="M19" s="32" t="s">
        <v>591</v>
      </c>
      <c r="O19" s="9" t="n">
        <f aca="false">1+O18</f>
        <v>18</v>
      </c>
      <c r="P19" s="14" t="str">
        <f aca="false">VLOOKUP(I19,J:M,4,FALSE())&amp;IF(RIGHT(D19,1)="V"," (V)",IF(RIGHT(D19,1)="J"," (J)",""))</f>
        <v>Cullen Bowie</v>
      </c>
      <c r="Q19" s="14" t="str">
        <f aca="false">VLOOKUP(H19,ClubNames,2,FALSE())</f>
        <v>Aberdeen AAC</v>
      </c>
      <c r="R19" s="15" t="n">
        <f aca="false">TIME(A19,B19,C19)</f>
        <v>0.0117592592592593</v>
      </c>
    </row>
    <row r="20" customFormat="false" ht="15.75" hidden="false" customHeight="false" outlineLevel="0" collapsed="false">
      <c r="A20" s="16"/>
      <c r="B20" s="23" t="s">
        <v>197</v>
      </c>
      <c r="C20" s="24" t="n">
        <v>7</v>
      </c>
      <c r="D20" s="25" t="n">
        <v>20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1</v>
      </c>
      <c r="H20" s="29" t="n">
        <f aca="false">IF(OR(RIGHT(D20,1)="V",RIGHT(D20,1)="J"),VALUE(LEFT(D20,LEN(D20)-1)),D20)</f>
        <v>20</v>
      </c>
      <c r="I20" s="28" t="str">
        <f aca="false">Q20&amp;COUNTIF($H$2:$H20,H20)</f>
        <v>Harmeny AAC4</v>
      </c>
      <c r="J20" s="28" t="str">
        <f aca="false">VLOOKUP(L20,ClubNames,2,FALSE())&amp;COUNTIF($L$2:$L20,L20)</f>
        <v>Central AC1</v>
      </c>
      <c r="L20" s="30" t="n">
        <v>18</v>
      </c>
      <c r="M20" s="32" t="s">
        <v>592</v>
      </c>
      <c r="O20" s="9" t="n">
        <f aca="false">1+O19</f>
        <v>19</v>
      </c>
      <c r="P20" s="14" t="str">
        <f aca="false">VLOOKUP(I20,J:M,4,FALSE())&amp;IF(RIGHT(D20,1)="V"," (V)",IF(RIGHT(D20,1)="J"," (J)",""))</f>
        <v>Austin Denny</v>
      </c>
      <c r="Q20" s="14" t="str">
        <f aca="false">VLOOKUP(H20,ClubNames,2,FALSE())</f>
        <v>Harmeny AAC</v>
      </c>
      <c r="R20" s="15" t="n">
        <f aca="false">TIME(A20,B20,C20)</f>
        <v>0.0118865740740741</v>
      </c>
    </row>
    <row r="21" customFormat="false" ht="15.75" hidden="false" customHeight="false" outlineLevel="0" collapsed="false">
      <c r="A21" s="16"/>
      <c r="B21" s="23" t="s">
        <v>197</v>
      </c>
      <c r="C21" s="24" t="n">
        <v>26</v>
      </c>
      <c r="D21" s="25" t="n">
        <v>20</v>
      </c>
      <c r="E21" s="26" t="n">
        <v>20</v>
      </c>
      <c r="F21" s="27" t="str">
        <f aca="false">Clubs!B22</f>
        <v>Harmeny AAC</v>
      </c>
      <c r="G21" s="28" t="n">
        <f aca="false">COUNTIF($H:$H,E21)</f>
        <v>7</v>
      </c>
      <c r="H21" s="29" t="n">
        <f aca="false">IF(OR(RIGHT(D21,1)="V",RIGHT(D21,1)="J"),VALUE(LEFT(D21,LEN(D21)-1)),D21)</f>
        <v>20</v>
      </c>
      <c r="I21" s="28" t="str">
        <f aca="false">Q21&amp;COUNTIF($H$2:$H21,H21)</f>
        <v>Harmeny AAC5</v>
      </c>
      <c r="J21" s="28" t="str">
        <f aca="false">VLOOKUP(L21,ClubNames,2,FALSE())&amp;COUNTIF($L$2:$L21,L21)</f>
        <v>Metro Aberdeen Running Club1</v>
      </c>
      <c r="L21" s="30" t="n">
        <v>19</v>
      </c>
      <c r="M21" s="40" t="s">
        <v>593</v>
      </c>
      <c r="O21" s="9" t="n">
        <f aca="false">1+O20</f>
        <v>20</v>
      </c>
      <c r="P21" s="14" t="str">
        <f aca="false">VLOOKUP(I21,J:M,4,FALSE())&amp;IF(RIGHT(D21,1)="V"," (V)",IF(RIGHT(D21,1)="J"," (J)",""))</f>
        <v>Seb Jellema</v>
      </c>
      <c r="Q21" s="14" t="str">
        <f aca="false">VLOOKUP(H21,ClubNames,2,FALSE())</f>
        <v>Harmeny AAC</v>
      </c>
      <c r="R21" s="15" t="n">
        <f aca="false">TIME(A21,B21,C21)</f>
        <v>0.0121064814814815</v>
      </c>
    </row>
    <row r="22" customFormat="false" ht="15.75" hidden="false" customHeight="false" outlineLevel="0" collapsed="false">
      <c r="A22" s="16"/>
      <c r="B22" s="23" t="s">
        <v>197</v>
      </c>
      <c r="C22" s="24" t="n">
        <v>28</v>
      </c>
      <c r="D22" s="25" t="n">
        <v>30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30</v>
      </c>
      <c r="I22" s="28" t="str">
        <f aca="false">Q22&amp;COUNTIF($H$2:$H22,H22)</f>
        <v>Perth Strathtay Harriers3</v>
      </c>
      <c r="J22" s="28" t="str">
        <f aca="false">VLOOKUP(L22,ClubNames,2,FALSE())&amp;COUNTIF($L$2:$L22,L22)</f>
        <v>Harmeny AAC1</v>
      </c>
      <c r="L22" s="30" t="n">
        <v>20</v>
      </c>
      <c r="M22" s="42" t="s">
        <v>594</v>
      </c>
      <c r="O22" s="9" t="n">
        <f aca="false">1+O21</f>
        <v>21</v>
      </c>
      <c r="P22" s="14" t="str">
        <f aca="false">VLOOKUP(I22,J:M,4,FALSE())&amp;IF(RIGHT(D22,1)="V"," (V)",IF(RIGHT(D22,1)="J"," (J)",""))</f>
        <v>Freddie Parsons</v>
      </c>
      <c r="Q22" s="14" t="str">
        <f aca="false">VLOOKUP(H22,ClubNames,2,FALSE())</f>
        <v>Perth Strathtay Harriers</v>
      </c>
      <c r="R22" s="15" t="n">
        <f aca="false">TIME(A22,B22,C22)</f>
        <v>0.0121296296296296</v>
      </c>
    </row>
    <row r="23" customFormat="false" ht="15.75" hidden="false" customHeight="false" outlineLevel="0" collapsed="false">
      <c r="A23" s="16"/>
      <c r="B23" s="23" t="s">
        <v>197</v>
      </c>
      <c r="C23" s="24" t="n">
        <v>30</v>
      </c>
      <c r="D23" s="25" t="n">
        <v>20</v>
      </c>
      <c r="E23" s="26" t="n"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20</v>
      </c>
      <c r="I23" s="28" t="str">
        <f aca="false">Q23&amp;COUNTIF($H$2:$H23,H23)</f>
        <v>Harmeny AAC6</v>
      </c>
      <c r="J23" s="28" t="str">
        <f aca="false">VLOOKUP(L23,ClubNames,2,FALSE())&amp;COUNTIF($L$2:$L23,L23)</f>
        <v>Harmeny AAC2</v>
      </c>
      <c r="L23" s="30" t="n">
        <v>20</v>
      </c>
      <c r="M23" s="42" t="s">
        <v>595</v>
      </c>
      <c r="O23" s="9" t="n">
        <f aca="false">1+O22</f>
        <v>22</v>
      </c>
      <c r="P23" s="14" t="str">
        <f aca="false">VLOOKUP(I23,J:M,4,FALSE())&amp;IF(RIGHT(D23,1)="V"," (V)",IF(RIGHT(D23,1)="J"," (J)",""))</f>
        <v>Fred Currie</v>
      </c>
      <c r="Q23" s="14" t="str">
        <f aca="false">VLOOKUP(H23,ClubNames,2,FALSE())</f>
        <v>Harmeny AAC</v>
      </c>
      <c r="R23" s="15" t="n">
        <f aca="false">TIME(A23,B23,C23)</f>
        <v>0.0121527777777778</v>
      </c>
    </row>
    <row r="24" customFormat="false" ht="15.75" hidden="false" customHeight="false" outlineLevel="0" collapsed="false">
      <c r="A24" s="16"/>
      <c r="B24" s="23" t="s">
        <v>197</v>
      </c>
      <c r="C24" s="24" t="n">
        <v>32</v>
      </c>
      <c r="D24" s="25" t="n">
        <v>6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6</v>
      </c>
      <c r="I24" s="28" t="str">
        <f aca="false">Q24&amp;COUNTIF($H$2:$H24,H24)</f>
        <v>Aberdeen AAC3</v>
      </c>
      <c r="J24" s="28" t="str">
        <f aca="false">VLOOKUP(L24,ClubNames,2,FALSE())&amp;COUNTIF($L$2:$L24,L24)</f>
        <v>Harmeny AAC3</v>
      </c>
      <c r="L24" s="30" t="n">
        <v>20</v>
      </c>
      <c r="M24" s="42" t="s">
        <v>596</v>
      </c>
      <c r="O24" s="9" t="n">
        <f aca="false">1+O23</f>
        <v>23</v>
      </c>
      <c r="P24" s="14" t="str">
        <f aca="false">VLOOKUP(I24,J:M,4,FALSE())&amp;IF(RIGHT(D24,1)="V"," (V)",IF(RIGHT(D24,1)="J"," (J)",""))</f>
        <v>Harry Chalmers</v>
      </c>
      <c r="Q24" s="14" t="str">
        <f aca="false">VLOOKUP(H24,ClubNames,2,FALSE())</f>
        <v>Aberdeen AAC</v>
      </c>
      <c r="R24" s="15" t="n">
        <f aca="false">TIME(A24,B24,C24)</f>
        <v>0.0121759259259259</v>
      </c>
    </row>
    <row r="25" customFormat="false" ht="15.75" hidden="false" customHeight="false" outlineLevel="0" collapsed="false">
      <c r="A25" s="16"/>
      <c r="B25" s="23" t="s">
        <v>197</v>
      </c>
      <c r="C25" s="24" t="n">
        <v>34</v>
      </c>
      <c r="D25" s="25" t="n">
        <v>20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1</v>
      </c>
      <c r="H25" s="29" t="n">
        <f aca="false">IF(OR(RIGHT(D25,1)="V",RIGHT(D25,1)="J"),VALUE(LEFT(D25,LEN(D25)-1)),D25)</f>
        <v>20</v>
      </c>
      <c r="I25" s="28" t="str">
        <f aca="false">Q25&amp;COUNTIF($H$2:$H25,H25)</f>
        <v>Harmeny AAC7</v>
      </c>
      <c r="J25" s="28" t="str">
        <f aca="false">VLOOKUP(L25,ClubNames,2,FALSE())&amp;COUNTIF($L$2:$L25,L25)</f>
        <v>Harmeny AAC4</v>
      </c>
      <c r="L25" s="30" t="n">
        <v>20</v>
      </c>
      <c r="M25" s="42" t="s">
        <v>597</v>
      </c>
      <c r="O25" s="9" t="n">
        <f aca="false">1+O24</f>
        <v>24</v>
      </c>
      <c r="P25" s="14" t="str">
        <f aca="false">VLOOKUP(I25,J:M,4,FALSE())&amp;IF(RIGHT(D25,1)="V"," (V)",IF(RIGHT(D25,1)="J"," (J)",""))</f>
        <v>Harry Howl</v>
      </c>
      <c r="Q25" s="14" t="str">
        <f aca="false">VLOOKUP(H25,ClubNames,2,FALSE())</f>
        <v>Harmeny AAC</v>
      </c>
      <c r="R25" s="15" t="n">
        <f aca="false">TIME(A25,B25,C25)</f>
        <v>0.0121990740740741</v>
      </c>
    </row>
    <row r="26" customFormat="false" ht="15.75" hidden="false" customHeight="false" outlineLevel="0" collapsed="false">
      <c r="A26" s="16"/>
      <c r="B26" s="23" t="s">
        <v>197</v>
      </c>
      <c r="C26" s="24" t="n">
        <v>36</v>
      </c>
      <c r="D26" s="25" t="n">
        <v>30</v>
      </c>
      <c r="E26" s="26" t="n">
        <v>25</v>
      </c>
      <c r="F26" s="2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30</v>
      </c>
      <c r="I26" s="28" t="str">
        <f aca="false">Q26&amp;COUNTIF($H$2:$H26,H26)</f>
        <v>Perth Strathtay Harriers4</v>
      </c>
      <c r="J26" s="28" t="str">
        <f aca="false">VLOOKUP(L26,ClubNames,2,FALSE())&amp;COUNTIF($L$2:$L26,L26)</f>
        <v>Harmeny AAC5</v>
      </c>
      <c r="L26" s="30" t="n">
        <v>20</v>
      </c>
      <c r="M26" s="78" t="s">
        <v>598</v>
      </c>
      <c r="O26" s="9" t="n">
        <f aca="false">1+O25</f>
        <v>25</v>
      </c>
      <c r="P26" s="14" t="str">
        <f aca="false">VLOOKUP(I26,J:M,4,FALSE())&amp;IF(RIGHT(D26,1)="V"," (V)",IF(RIGHT(D26,1)="J"," (J)",""))</f>
        <v>Anton Luthin-Devine</v>
      </c>
      <c r="Q26" s="14" t="str">
        <f aca="false">VLOOKUP(H26,ClubNames,2,FALSE())</f>
        <v>Perth Strathtay Harriers</v>
      </c>
      <c r="R26" s="15" t="n">
        <f aca="false">TIME(A26,B26,C26)</f>
        <v>0.0122222222222222</v>
      </c>
    </row>
    <row r="27" customFormat="false" ht="15.75" hidden="false" customHeight="false" outlineLevel="0" collapsed="false">
      <c r="A27" s="16"/>
      <c r="B27" s="23" t="s">
        <v>197</v>
      </c>
      <c r="C27" s="24" t="n">
        <v>36</v>
      </c>
      <c r="D27" s="25" t="n">
        <v>1</v>
      </c>
      <c r="E27" s="26" t="n">
        <v>26</v>
      </c>
      <c r="F27" s="27" t="str">
        <f aca="false">Clubs!B28</f>
        <v>Wee County Harriers</v>
      </c>
      <c r="G27" s="28" t="n">
        <f aca="false">COUNTIF($H:$H,E27)</f>
        <v>0</v>
      </c>
      <c r="H27" s="29" t="n">
        <f aca="false">IF(OR(RIGHT(D27,1)="V",RIGHT(D27,1)="J"),VALUE(LEFT(D27,LEN(D27)-1)),D27)</f>
        <v>1</v>
      </c>
      <c r="I27" s="28" t="str">
        <f aca="false">Q27&amp;COUNTIF($H$2:$H27,H27)</f>
        <v>Edinburgh AC3</v>
      </c>
      <c r="J27" s="28" t="str">
        <f aca="false">VLOOKUP(L27,ClubNames,2,FALSE())&amp;COUNTIF($L$2:$L27,L27)</f>
        <v>Harmeny AAC6</v>
      </c>
      <c r="L27" s="30" t="n">
        <v>20</v>
      </c>
      <c r="M27" s="41" t="s">
        <v>599</v>
      </c>
      <c r="O27" s="9" t="n">
        <f aca="false">1+O26</f>
        <v>26</v>
      </c>
      <c r="P27" s="14" t="str">
        <f aca="false">VLOOKUP(I27,J:M,4,FALSE())&amp;IF(RIGHT(D27,1)="V"," (V)",IF(RIGHT(D27,1)="J"," (J)",""))</f>
        <v>Murray Kirkhope</v>
      </c>
      <c r="Q27" s="14" t="str">
        <f aca="false">VLOOKUP(H27,ClubNames,2,FALSE())</f>
        <v>Edinburgh AC</v>
      </c>
      <c r="R27" s="15" t="n">
        <f aca="false">TIME(A27,B27,C27)</f>
        <v>0.0122222222222222</v>
      </c>
    </row>
    <row r="28" customFormat="false" ht="15.75" hidden="false" customHeight="false" outlineLevel="0" collapsed="false">
      <c r="A28" s="16"/>
      <c r="B28" s="23" t="s">
        <v>197</v>
      </c>
      <c r="C28" s="24" t="n">
        <v>48</v>
      </c>
      <c r="D28" s="25" t="n">
        <v>6</v>
      </c>
      <c r="E28" s="26" t="n">
        <v>27</v>
      </c>
      <c r="F28" s="27" t="str">
        <f aca="false">Clubs!B29</f>
        <v>Linlithgow AC</v>
      </c>
      <c r="G28" s="28" t="n">
        <f aca="false">COUNTIF($H:$H,E28)</f>
        <v>1</v>
      </c>
      <c r="H28" s="29" t="n">
        <f aca="false">IF(OR(RIGHT(D28,1)="V",RIGHT(D28,1)="J"),VALUE(LEFT(D28,LEN(D28)-1)),D28)</f>
        <v>6</v>
      </c>
      <c r="I28" s="28" t="str">
        <f aca="false">Q28&amp;COUNTIF($H$2:$H28,H28)</f>
        <v>Aberdeen AAC4</v>
      </c>
      <c r="J28" s="28" t="str">
        <f aca="false">VLOOKUP(L28,ClubNames,2,FALSE())&amp;COUNTIF($L$2:$L28,L28)</f>
        <v>Harmeny AAC7</v>
      </c>
      <c r="L28" s="30" t="n">
        <v>20</v>
      </c>
      <c r="M28" s="41" t="s">
        <v>600</v>
      </c>
      <c r="O28" s="9" t="n">
        <f aca="false">1+O27</f>
        <v>27</v>
      </c>
      <c r="P28" s="14" t="str">
        <f aca="false">VLOOKUP(I28,J:M,4,FALSE())&amp;IF(RIGHT(D28,1)="V"," (V)",IF(RIGHT(D28,1)="J"," (J)",""))</f>
        <v>Liam Miller</v>
      </c>
      <c r="Q28" s="14" t="str">
        <f aca="false">VLOOKUP(H28,ClubNames,2,FALSE())</f>
        <v>Aberdeen AAC</v>
      </c>
      <c r="R28" s="15" t="n">
        <f aca="false">TIME(A28,B28,C28)</f>
        <v>0.0123611111111111</v>
      </c>
    </row>
    <row r="29" customFormat="false" ht="15.75" hidden="false" customHeight="false" outlineLevel="0" collapsed="false">
      <c r="A29" s="16"/>
      <c r="B29" s="23" t="s">
        <v>197</v>
      </c>
      <c r="C29" s="24" t="n">
        <v>57</v>
      </c>
      <c r="D29" s="25" t="n">
        <v>1</v>
      </c>
      <c r="E29" s="26" t="n">
        <v>28</v>
      </c>
      <c r="F29" s="2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1</v>
      </c>
      <c r="I29" s="28" t="str">
        <f aca="false">Q29&amp;COUNTIF($H$2:$H29,H29)</f>
        <v>Edinburgh AC4</v>
      </c>
      <c r="J29" s="28" t="str">
        <f aca="false">VLOOKUP(L29,ClubNames,2,FALSE())&amp;COUNTIF($L$2:$L29,L29)</f>
        <v>Strathearn Harriers1</v>
      </c>
      <c r="L29" s="30" t="n">
        <v>24</v>
      </c>
      <c r="M29" s="32" t="s">
        <v>601</v>
      </c>
      <c r="O29" s="9" t="n">
        <f aca="false">1+O28</f>
        <v>28</v>
      </c>
      <c r="P29" s="14" t="str">
        <f aca="false">VLOOKUP(I29,J:M,4,FALSE())&amp;IF(RIGHT(D29,1)="V"," (V)",IF(RIGHT(D29,1)="J"," (J)",""))</f>
        <v>Isaac Wells</v>
      </c>
      <c r="Q29" s="14" t="str">
        <f aca="false">VLOOKUP(H29,ClubNames,2,FALSE())</f>
        <v>Edinburgh AC</v>
      </c>
      <c r="R29" s="15" t="n">
        <f aca="false">TIME(A29,B29,C29)</f>
        <v>0.0124652777777778</v>
      </c>
    </row>
    <row r="30" customFormat="false" ht="15.75" hidden="false" customHeight="false" outlineLevel="0" collapsed="false">
      <c r="A30" s="16"/>
      <c r="B30" s="23" t="s">
        <v>216</v>
      </c>
      <c r="C30" s="24" t="n">
        <v>3</v>
      </c>
      <c r="D30" s="25" t="n">
        <v>1</v>
      </c>
      <c r="E30" s="26" t="n">
        <v>29</v>
      </c>
      <c r="F30" s="27" t="str">
        <f aca="false">Clubs!B31</f>
        <v>Team Borders</v>
      </c>
      <c r="G30" s="28" t="n">
        <f aca="false">COUNTIF($H:$H,E30)</f>
        <v>4</v>
      </c>
      <c r="H30" s="29" t="n">
        <f aca="false">IF(OR(RIGHT(D30,1)="V",RIGHT(D30,1)="J"),VALUE(LEFT(D30,LEN(D30)-1)),D30)</f>
        <v>1</v>
      </c>
      <c r="I30" s="28" t="str">
        <f aca="false">Q30&amp;COUNTIF($H$2:$H30,H30)</f>
        <v>Edinburgh AC5</v>
      </c>
      <c r="J30" s="28" t="str">
        <f aca="false">VLOOKUP(L30,ClubNames,2,FALSE())&amp;COUNTIF($L$2:$L30,L30)</f>
        <v>Linlithgow AC1</v>
      </c>
      <c r="L30" s="30" t="n">
        <v>27</v>
      </c>
      <c r="M30" s="62" t="s">
        <v>602</v>
      </c>
      <c r="O30" s="9" t="n">
        <f aca="false">1+O29</f>
        <v>29</v>
      </c>
      <c r="P30" s="14" t="str">
        <f aca="false">VLOOKUP(I30,J:M,4,FALSE())&amp;IF(RIGHT(D30,1)="V"," (V)",IF(RIGHT(D30,1)="J"," (J)",""))</f>
        <v>Finlay Knamiller</v>
      </c>
      <c r="Q30" s="14" t="str">
        <f aca="false">VLOOKUP(H30,ClubNames,2,FALSE())</f>
        <v>Edinburgh AC</v>
      </c>
      <c r="R30" s="15" t="n">
        <f aca="false">TIME(A30,B30,C30)</f>
        <v>0.0125347222222222</v>
      </c>
    </row>
    <row r="31" customFormat="false" ht="15.75" hidden="false" customHeight="false" outlineLevel="0" collapsed="false">
      <c r="A31" s="16"/>
      <c r="B31" s="23" t="s">
        <v>216</v>
      </c>
      <c r="C31" s="24" t="n">
        <v>3</v>
      </c>
      <c r="D31" s="25" t="n">
        <v>29</v>
      </c>
      <c r="E31" s="26" t="n">
        <v>30</v>
      </c>
      <c r="F31" s="27" t="str">
        <f aca="false">Clubs!B32</f>
        <v>Perth Strathtay Harriers</v>
      </c>
      <c r="G31" s="28" t="n">
        <f aca="false">COUNTIF($H:$H,E31)</f>
        <v>4</v>
      </c>
      <c r="H31" s="29" t="n">
        <f aca="false">IF(OR(RIGHT(D31,1)="V",RIGHT(D31,1)="J"),VALUE(LEFT(D31,LEN(D31)-1)),D31)</f>
        <v>29</v>
      </c>
      <c r="I31" s="28" t="str">
        <f aca="false">Q31&amp;COUNTIF($H$2:$H31,H31)</f>
        <v>Team Borders2</v>
      </c>
      <c r="J31" s="28" t="str">
        <f aca="false">VLOOKUP(L31,ClubNames,2,FALSE())&amp;COUNTIF($L$2:$L31,L31)</f>
        <v>Team Borders1</v>
      </c>
      <c r="L31" s="30" t="n">
        <v>29</v>
      </c>
      <c r="M31" s="32" t="s">
        <v>603</v>
      </c>
      <c r="O31" s="9" t="n">
        <f aca="false">1+O30</f>
        <v>30</v>
      </c>
      <c r="P31" s="14" t="str">
        <f aca="false">VLOOKUP(I31,J:M,4,FALSE())&amp;IF(RIGHT(D31,1)="V"," (V)",IF(RIGHT(D31,1)="J"," (J)",""))</f>
        <v>Cameron Tunmore</v>
      </c>
      <c r="Q31" s="14" t="str">
        <f aca="false">VLOOKUP(H31,ClubNames,2,FALSE())</f>
        <v>Team Borders</v>
      </c>
      <c r="R31" s="15" t="n">
        <f aca="false">TIME(A31,B31,C31)</f>
        <v>0.0125347222222222</v>
      </c>
    </row>
    <row r="32" customFormat="false" ht="15.75" hidden="false" customHeight="false" outlineLevel="0" collapsed="false">
      <c r="A32" s="16"/>
      <c r="B32" s="23" t="s">
        <v>216</v>
      </c>
      <c r="C32" s="24" t="n">
        <v>6</v>
      </c>
      <c r="D32" s="25" t="n">
        <v>11</v>
      </c>
      <c r="E32" s="26" t="n">
        <v>31</v>
      </c>
      <c r="F32" s="27" t="str">
        <f aca="false">Clubs!B33</f>
        <v>Corstorphine AAC</v>
      </c>
      <c r="G32" s="28" t="n">
        <f aca="false">COUNTIF($H:$H,E32)</f>
        <v>1</v>
      </c>
      <c r="H32" s="29" t="n">
        <f aca="false">IF(OR(RIGHT(D32,1)="V",RIGHT(D32,1)="J"),VALUE(LEFT(D32,LEN(D32)-1)),D32)</f>
        <v>11</v>
      </c>
      <c r="I32" s="28" t="str">
        <f aca="false">Q32&amp;COUNTIF($H$2:$H32,H32)</f>
        <v>Falkirk Victoria Harriers5</v>
      </c>
      <c r="J32" s="28" t="str">
        <f aca="false">VLOOKUP(L32,ClubNames,2,FALSE())&amp;COUNTIF($L$2:$L32,L32)</f>
        <v>Team Borders2</v>
      </c>
      <c r="L32" s="30" t="n">
        <v>29</v>
      </c>
      <c r="M32" s="32" t="s">
        <v>604</v>
      </c>
      <c r="O32" s="9" t="n">
        <f aca="false">1+O31</f>
        <v>31</v>
      </c>
      <c r="P32" s="14" t="str">
        <f aca="false">VLOOKUP(I32,J:M,4,FALSE())&amp;IF(RIGHT(D32,1)="V"," (V)",IF(RIGHT(D32,1)="J"," (J)",""))</f>
        <v>Jude Elliot</v>
      </c>
      <c r="Q32" s="14" t="str">
        <f aca="false">VLOOKUP(H32,ClubNames,2,FALSE())</f>
        <v>Falkirk Victoria Harriers</v>
      </c>
      <c r="R32" s="15" t="n">
        <f aca="false">TIME(A32,B32,C32)</f>
        <v>0.0125694444444444</v>
      </c>
    </row>
    <row r="33" customFormat="false" ht="15.75" hidden="false" customHeight="false" outlineLevel="0" collapsed="false">
      <c r="A33" s="16"/>
      <c r="B33" s="23" t="s">
        <v>216</v>
      </c>
      <c r="C33" s="24" t="n">
        <v>35</v>
      </c>
      <c r="D33" s="25" t="n">
        <v>6</v>
      </c>
      <c r="E33" s="26" t="n">
        <v>32</v>
      </c>
      <c r="F33" s="27" t="str">
        <f aca="false">Clubs!B34</f>
        <v>Lasswade AAC</v>
      </c>
      <c r="G33" s="28" t="n">
        <f aca="false">COUNTIF($H:$H,E33)</f>
        <v>1</v>
      </c>
      <c r="H33" s="29" t="n">
        <f aca="false">IF(OR(RIGHT(D33,1)="V",RIGHT(D33,1)="J"),VALUE(LEFT(D33,LEN(D33)-1)),D33)</f>
        <v>6</v>
      </c>
      <c r="I33" s="28" t="str">
        <f aca="false">Q33&amp;COUNTIF($H$2:$H33,H33)</f>
        <v>Aberdeen AAC5</v>
      </c>
      <c r="J33" s="28" t="str">
        <f aca="false">VLOOKUP(L33,ClubNames,2,FALSE())&amp;COUNTIF($L$2:$L33,L33)</f>
        <v>Team Borders3</v>
      </c>
      <c r="L33" s="30" t="n">
        <v>29</v>
      </c>
      <c r="M33" s="32" t="s">
        <v>605</v>
      </c>
      <c r="O33" s="9" t="n">
        <f aca="false">1+O32</f>
        <v>32</v>
      </c>
      <c r="P33" s="14" t="str">
        <f aca="false">VLOOKUP(I33,J:M,4,FALSE())&amp;IF(RIGHT(D33,1)="V"," (V)",IF(RIGHT(D33,1)="J"," (J)",""))</f>
        <v>Dylan Gillespie</v>
      </c>
      <c r="Q33" s="14" t="str">
        <f aca="false">VLOOKUP(H33,ClubNames,2,FALSE())</f>
        <v>Aberdeen AAC</v>
      </c>
      <c r="R33" s="15" t="n">
        <f aca="false">TIME(A33,B33,C33)</f>
        <v>0.0129050925925926</v>
      </c>
    </row>
    <row r="34" customFormat="false" ht="15.75" hidden="false" customHeight="false" outlineLevel="0" collapsed="false">
      <c r="A34" s="16"/>
      <c r="B34" s="23" t="s">
        <v>216</v>
      </c>
      <c r="C34" s="24" t="n">
        <v>38</v>
      </c>
      <c r="D34" s="25" t="n">
        <v>29</v>
      </c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29</v>
      </c>
      <c r="I34" s="28" t="str">
        <f aca="false">Q34&amp;COUNTIF($H$2:$H34,H34)</f>
        <v>Team Borders3</v>
      </c>
      <c r="J34" s="28" t="str">
        <f aca="false">VLOOKUP(L34,ClubNames,2,FALSE())&amp;COUNTIF($L$2:$L34,L34)</f>
        <v>Team Borders4</v>
      </c>
      <c r="L34" s="30" t="n">
        <v>29</v>
      </c>
      <c r="M34" s="32" t="s">
        <v>606</v>
      </c>
      <c r="O34" s="9" t="n">
        <f aca="false">1+O33</f>
        <v>33</v>
      </c>
      <c r="P34" s="14" t="str">
        <f aca="false">VLOOKUP(I34,J:M,4,FALSE())&amp;IF(RIGHT(D34,1)="V"," (V)",IF(RIGHT(D34,1)="J"," (J)",""))</f>
        <v>Lewis Riddell</v>
      </c>
      <c r="Q34" s="14" t="str">
        <f aca="false">VLOOKUP(H34,ClubNames,2,FALSE())</f>
        <v>Team Borders</v>
      </c>
      <c r="R34" s="15" t="n">
        <f aca="false">TIME(A34,B34,C34)</f>
        <v>0.0129398148148148</v>
      </c>
    </row>
    <row r="35" customFormat="false" ht="15.75" hidden="false" customHeight="false" outlineLevel="0" collapsed="false">
      <c r="A35" s="16"/>
      <c r="B35" s="23" t="s">
        <v>216</v>
      </c>
      <c r="C35" s="24" t="n">
        <v>38</v>
      </c>
      <c r="D35" s="25" t="n">
        <v>18</v>
      </c>
      <c r="E35" s="26" t="n">
        <v>34</v>
      </c>
      <c r="F35" s="2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18</v>
      </c>
      <c r="I35" s="28" t="str">
        <f aca="false">Q35&amp;COUNTIF($H$2:$H35,H35)</f>
        <v>Central AC1</v>
      </c>
      <c r="J35" s="28" t="str">
        <f aca="false">VLOOKUP(L35,ClubNames,2,FALSE())&amp;COUNTIF($L$2:$L35,L35)</f>
        <v>Perth Strathtay Harriers1</v>
      </c>
      <c r="L35" s="30" t="n">
        <v>30</v>
      </c>
      <c r="M35" s="63" t="s">
        <v>607</v>
      </c>
      <c r="O35" s="9" t="n">
        <f aca="false">1+O34</f>
        <v>34</v>
      </c>
      <c r="P35" s="14" t="str">
        <f aca="false">VLOOKUP(I35,J:M,4,FALSE())&amp;IF(RIGHT(D35,1)="V"," (V)",IF(RIGHT(D35,1)="J"," (J)",""))</f>
        <v>Thomas Arnott</v>
      </c>
      <c r="Q35" s="14" t="str">
        <f aca="false">VLOOKUP(H35,ClubNames,2,FALSE())</f>
        <v>Central AC</v>
      </c>
      <c r="R35" s="15" t="n">
        <f aca="false">TIME(A35,B35,C35)</f>
        <v>0.0129398148148148</v>
      </c>
    </row>
    <row r="36" customFormat="false" ht="15.75" hidden="false" customHeight="false" outlineLevel="0" collapsed="false">
      <c r="A36" s="16"/>
      <c r="B36" s="23" t="s">
        <v>222</v>
      </c>
      <c r="C36" s="24" t="n">
        <v>0</v>
      </c>
      <c r="D36" s="25" t="n">
        <v>24</v>
      </c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24</v>
      </c>
      <c r="I36" s="28" t="str">
        <f aca="false">Q36&amp;COUNTIF($H$2:$H36,H36)</f>
        <v>Strathearn Harriers1</v>
      </c>
      <c r="J36" s="28" t="str">
        <f aca="false">VLOOKUP(L36,ClubNames,2,FALSE())&amp;COUNTIF($L$2:$L36,L36)</f>
        <v>Perth Strathtay Harriers2</v>
      </c>
      <c r="L36" s="30" t="n">
        <v>30</v>
      </c>
      <c r="M36" s="63" t="s">
        <v>608</v>
      </c>
      <c r="O36" s="9" t="n">
        <f aca="false">1+O35</f>
        <v>35</v>
      </c>
      <c r="P36" s="14" t="str">
        <f aca="false">VLOOKUP(I36,J:M,4,FALSE())&amp;IF(RIGHT(D36,1)="V"," (V)",IF(RIGHT(D36,1)="J"," (J)",""))</f>
        <v>Joe Dowse</v>
      </c>
      <c r="Q36" s="14" t="str">
        <f aca="false">VLOOKUP(H36,ClubNames,2,FALSE())</f>
        <v>Strathearn Harriers</v>
      </c>
      <c r="R36" s="15" t="n">
        <f aca="false">TIME(A36,B36,C36)</f>
        <v>0.0131944444444444</v>
      </c>
    </row>
    <row r="37" customFormat="false" ht="15.75" hidden="false" customHeight="false" outlineLevel="0" collapsed="false">
      <c r="A37" s="16"/>
      <c r="B37" s="23" t="s">
        <v>222</v>
      </c>
      <c r="C37" s="24" t="n">
        <v>6</v>
      </c>
      <c r="D37" s="25" t="n">
        <v>19</v>
      </c>
      <c r="E37" s="26" t="n">
        <v>36</v>
      </c>
      <c r="F37" s="27" t="str">
        <f aca="false">Clubs!B38</f>
        <v>Banchory Stonehaven AC</v>
      </c>
      <c r="G37" s="28" t="n">
        <f aca="false">COUNTIF($H:$H,E37)</f>
        <v>0</v>
      </c>
      <c r="H37" s="29" t="n">
        <f aca="false">IF(OR(RIGHT(D37,1)="V",RIGHT(D37,1)="J"),VALUE(LEFT(D37,LEN(D37)-1)),D37)</f>
        <v>19</v>
      </c>
      <c r="I37" s="28" t="str">
        <f aca="false">Q37&amp;COUNTIF($H$2:$H37,H37)</f>
        <v>Metro Aberdeen Running Club1</v>
      </c>
      <c r="J37" s="28" t="str">
        <f aca="false">VLOOKUP(L37,ClubNames,2,FALSE())&amp;COUNTIF($L$2:$L37,L37)</f>
        <v>Perth Strathtay Harriers3</v>
      </c>
      <c r="L37" s="30" t="n">
        <v>30</v>
      </c>
      <c r="M37" s="63" t="s">
        <v>609</v>
      </c>
      <c r="O37" s="9" t="n">
        <f aca="false">1+O36</f>
        <v>36</v>
      </c>
      <c r="P37" s="14" t="str">
        <f aca="false">VLOOKUP(I37,J:M,4,FALSE())&amp;IF(RIGHT(D37,1)="V"," (V)",IF(RIGHT(D37,1)="J"," (J)",""))</f>
        <v>Euan Knowlton</v>
      </c>
      <c r="Q37" s="14" t="str">
        <f aca="false">VLOOKUP(H37,ClubNames,2,FALSE())</f>
        <v>Metro Aberdeen Running Club</v>
      </c>
      <c r="R37" s="15" t="n">
        <f aca="false">TIME(A37,B37,C37)</f>
        <v>0.0132638888888889</v>
      </c>
    </row>
    <row r="38" customFormat="false" ht="15.75" hidden="false" customHeight="false" outlineLevel="0" collapsed="false">
      <c r="A38" s="16"/>
      <c r="B38" s="23" t="s">
        <v>222</v>
      </c>
      <c r="C38" s="24" t="n">
        <v>14</v>
      </c>
      <c r="D38" s="25" t="n">
        <v>27</v>
      </c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27</v>
      </c>
      <c r="I38" s="28" t="str">
        <f aca="false">Q38&amp;COUNTIF($H$2:$H38,H38)</f>
        <v>Linlithgow AC1</v>
      </c>
      <c r="J38" s="28" t="str">
        <f aca="false">VLOOKUP(L38,ClubNames,2,FALSE())&amp;COUNTIF($L$2:$L38,L38)</f>
        <v>Perth Strathtay Harriers4</v>
      </c>
      <c r="L38" s="30" t="n">
        <v>30</v>
      </c>
      <c r="M38" s="63" t="s">
        <v>610</v>
      </c>
      <c r="O38" s="9" t="n">
        <f aca="false">1+O37</f>
        <v>37</v>
      </c>
      <c r="P38" s="14" t="str">
        <f aca="false">VLOOKUP(I38,J:M,4,FALSE())&amp;IF(RIGHT(D38,1)="V"," (V)",IF(RIGHT(D38,1)="J"," (J)",""))</f>
        <v>Euan Emery</v>
      </c>
      <c r="Q38" s="14" t="str">
        <f aca="false">VLOOKUP(H38,ClubNames,2,FALSE())</f>
        <v>Linlithgow AC</v>
      </c>
      <c r="R38" s="15" t="n">
        <f aca="false">TIME(A38,B38,C38)</f>
        <v>0.0133564814814815</v>
      </c>
    </row>
    <row r="39" customFormat="false" ht="15.75" hidden="false" customHeight="false" outlineLevel="0" collapsed="false">
      <c r="A39" s="16"/>
      <c r="B39" s="23" t="s">
        <v>222</v>
      </c>
      <c r="C39" s="24" t="n">
        <v>27</v>
      </c>
      <c r="D39" s="25" t="n">
        <v>29</v>
      </c>
      <c r="E39" s="26" t="n">
        <v>38</v>
      </c>
      <c r="F39" s="2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29</v>
      </c>
      <c r="I39" s="28" t="str">
        <f aca="false">Q39&amp;COUNTIF($H$2:$H39,H39)</f>
        <v>Team Borders4</v>
      </c>
      <c r="J39" s="28" t="str">
        <f aca="false">VLOOKUP(L39,ClubNames,2,FALSE())&amp;COUNTIF($L$2:$L39,L39)</f>
        <v>Corstorphine AAC1</v>
      </c>
      <c r="L39" s="30" t="n">
        <v>31</v>
      </c>
      <c r="M39" s="32" t="s">
        <v>611</v>
      </c>
      <c r="O39" s="9" t="n">
        <f aca="false">1+O38</f>
        <v>38</v>
      </c>
      <c r="P39" s="14" t="str">
        <f aca="false">VLOOKUP(I39,J:M,4,FALSE())&amp;IF(RIGHT(D39,1)="V"," (V)",IF(RIGHT(D39,1)="J"," (J)",""))</f>
        <v>McLaren Welsh</v>
      </c>
      <c r="Q39" s="14" t="str">
        <f aca="false">VLOOKUP(H39,ClubNames,2,FALSE())</f>
        <v>Team Borders</v>
      </c>
      <c r="R39" s="15" t="n">
        <f aca="false">TIME(A39,B39,C39)</f>
        <v>0.0135069444444444</v>
      </c>
    </row>
    <row r="40" customFormat="false" ht="15.75" hidden="false" customHeight="false" outlineLevel="0" collapsed="false">
      <c r="A40" s="16"/>
      <c r="B40" s="23" t="s">
        <v>222</v>
      </c>
      <c r="C40" s="24" t="n">
        <v>45</v>
      </c>
      <c r="D40" s="25" t="n">
        <v>17</v>
      </c>
      <c r="E40" s="26" t="n">
        <v>39</v>
      </c>
      <c r="F40" s="27" t="str">
        <f aca="false">Clubs!B41</f>
        <v>Dunfermline Track &amp; Field AC</v>
      </c>
      <c r="G40" s="28" t="n">
        <f aca="false">COUNTIF($H:$H,E40)</f>
        <v>0</v>
      </c>
      <c r="H40" s="29" t="n">
        <f aca="false">IF(OR(RIGHT(D40,1)="V",RIGHT(D40,1)="J"),VALUE(LEFT(D40,LEN(D40)-1)),D40)</f>
        <v>17</v>
      </c>
      <c r="I40" s="28" t="str">
        <f aca="false">Q40&amp;COUNTIF($H$2:$H40,H40)</f>
        <v>George Heriots School1</v>
      </c>
      <c r="J40" s="28" t="str">
        <f aca="false">VLOOKUP(L40,ClubNames,2,FALSE())&amp;COUNTIF($L$2:$L40,L40)</f>
        <v>Lasswade AAC1</v>
      </c>
      <c r="L40" s="30" t="n">
        <v>32</v>
      </c>
      <c r="M40" s="32" t="s">
        <v>612</v>
      </c>
      <c r="O40" s="9" t="n">
        <f aca="false">1+O39</f>
        <v>39</v>
      </c>
      <c r="P40" s="14" t="str">
        <f aca="false">VLOOKUP(I40,J:M,4,FALSE())&amp;IF(RIGHT(D40,1)="V"," (V)",IF(RIGHT(D40,1)="J"," (J)",""))</f>
        <v>James Noake</v>
      </c>
      <c r="Q40" s="14" t="str">
        <f aca="false">VLOOKUP(H40,ClubNames,2,FALSE())</f>
        <v>George Heriots School</v>
      </c>
      <c r="R40" s="15" t="n">
        <f aca="false">TIME(A40,B40,C40)</f>
        <v>0.0137152777777778</v>
      </c>
    </row>
    <row r="41" customFormat="false" ht="15.75" hidden="false" customHeight="false" outlineLevel="0" collapsed="false">
      <c r="A41" s="16"/>
      <c r="B41" s="23"/>
      <c r="C41" s="24"/>
      <c r="D41" s="25"/>
      <c r="E41" s="26" t="n">
        <v>40</v>
      </c>
      <c r="F41" s="27" t="str">
        <f aca="false">Clubs!B42</f>
        <v>Team East Lothian</v>
      </c>
      <c r="G41" s="28" t="n">
        <f aca="false">COUNTIF($H:$H,E41)</f>
        <v>0</v>
      </c>
      <c r="H41" s="29" t="n">
        <f aca="false">IF(OR(RIGHT(D41,1)="V",RIGHT(D41,1)="J"),VALUE(LEFT(D41,LEN(D41)-1)),D41)</f>
        <v>0</v>
      </c>
      <c r="I41" s="28" t="e">
        <f aca="false">Q41&amp;COUNTIF($H$2:$H41,H41)</f>
        <v>#N/A</v>
      </c>
      <c r="J41" s="28" t="e">
        <f aca="false">VLOOKUP(L41,ClubNames,2,FALSE())&amp;COUNTIF($L$2:$L41,L41)</f>
        <v>#N/A</v>
      </c>
      <c r="L41" s="30"/>
      <c r="M41" s="47"/>
      <c r="O41" s="9" t="n">
        <f aca="false">1+O40</f>
        <v>40</v>
      </c>
      <c r="P41" s="14" t="e">
        <f aca="false">VLOOKUP(I41,J:M,4,FALSE())&amp;IF(RIGHT(D41,1)="V"," (V)",IF(RIGHT(D41,1)="J"," (J)",""))</f>
        <v>#N/A</v>
      </c>
      <c r="Q41" s="14" t="e">
        <f aca="false">VLOOKUP(H41,ClubNames,2,FALSE())</f>
        <v>#N/A</v>
      </c>
      <c r="R41" s="15" t="n">
        <f aca="false">TIME(A41,B41,C41)</f>
        <v>0</v>
      </c>
    </row>
    <row r="42" customFormat="false" ht="15.75" hidden="false" customHeight="false" outlineLevel="0" collapsed="false">
      <c r="A42" s="16"/>
      <c r="B42" s="23"/>
      <c r="C42" s="24"/>
      <c r="D42" s="25"/>
      <c r="E42" s="26" t="n"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0</v>
      </c>
      <c r="I42" s="28" t="e">
        <f aca="false">Q42&amp;COUNTIF($H$2:$H42,H42)</f>
        <v>#N/A</v>
      </c>
      <c r="J42" s="28" t="e">
        <f aca="false">VLOOKUP(L42,ClubNames,2,FALSE())&amp;COUNTIF($L$2:$L42,L42)</f>
        <v>#N/A</v>
      </c>
      <c r="L42" s="30"/>
      <c r="M42" s="49"/>
      <c r="O42" s="9" t="n">
        <f aca="false">1+O41</f>
        <v>41</v>
      </c>
      <c r="P42" s="14" t="e">
        <f aca="false">VLOOKUP(I42,J:M,4,FALSE())&amp;IF(RIGHT(D42,1)="V"," (V)",IF(RIGHT(D42,1)="J"," (J)",""))</f>
        <v>#N/A</v>
      </c>
      <c r="Q42" s="14" t="e">
        <f aca="false">VLOOKUP(H42,ClubNames,2,FALSE())</f>
        <v>#N/A</v>
      </c>
      <c r="R42" s="15" t="n">
        <f aca="false">TIME(A42,B42,C42)</f>
        <v>0</v>
      </c>
    </row>
    <row r="43" customFormat="false" ht="15.75" hidden="false" customHeight="false" outlineLevel="0" collapsed="false">
      <c r="A43" s="16"/>
      <c r="B43" s="23"/>
      <c r="C43" s="24"/>
      <c r="D43" s="25"/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0</v>
      </c>
      <c r="I43" s="28" t="e">
        <f aca="false">Q43&amp;COUNTIF($H$2:$H43,H43)</f>
        <v>#N/A</v>
      </c>
      <c r="J43" s="28" t="e">
        <f aca="false">VLOOKUP(L43,ClubNames,2,FALSE())&amp;COUNTIF($L$2:$L43,L43)</f>
        <v>#N/A</v>
      </c>
      <c r="L43" s="30"/>
      <c r="M43" s="35"/>
      <c r="O43" s="9" t="n">
        <f aca="false">1+O42</f>
        <v>42</v>
      </c>
      <c r="P43" s="14" t="e">
        <f aca="false">VLOOKUP(I43,J:M,4,FALSE())&amp;IF(RIGHT(D43,1)="V"," (V)",IF(RIGHT(D43,1)="J"," (J)",""))</f>
        <v>#N/A</v>
      </c>
      <c r="Q43" s="14" t="e">
        <f aca="false">VLOOKUP(H43,ClubNames,2,FALSE())</f>
        <v>#N/A</v>
      </c>
      <c r="R43" s="15" t="n">
        <f aca="false">TIME(A43,B43,C43)</f>
        <v>0</v>
      </c>
    </row>
    <row r="44" customFormat="false" ht="15.75" hidden="false" customHeight="false" outlineLevel="0" collapsed="false">
      <c r="A44" s="16"/>
      <c r="B44" s="23"/>
      <c r="C44" s="24"/>
      <c r="D44" s="25"/>
      <c r="E44" s="26" t="n">
        <v>43</v>
      </c>
      <c r="F44" s="2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0</v>
      </c>
      <c r="I44" s="28" t="e">
        <f aca="false">Q44&amp;COUNTIF($H$2:$H44,H44)</f>
        <v>#N/A</v>
      </c>
      <c r="J44" s="28" t="e">
        <f aca="false">VLOOKUP(L44,ClubNames,2,FALSE())&amp;COUNTIF($L$2:$L44,L44)</f>
        <v>#N/A</v>
      </c>
      <c r="L44" s="30"/>
      <c r="M44" s="35"/>
      <c r="O44" s="9" t="n">
        <f aca="false">1+O43</f>
        <v>43</v>
      </c>
      <c r="P44" s="14" t="e">
        <f aca="false">VLOOKUP(I44,J:M,4,FALSE())&amp;IF(RIGHT(D44,1)="V"," (V)",IF(RIGHT(D44,1)="J"," (J)",""))</f>
        <v>#N/A</v>
      </c>
      <c r="Q44" s="14" t="e">
        <f aca="false">VLOOKUP(H44,ClubNames,2,FALSE())</f>
        <v>#N/A</v>
      </c>
      <c r="R44" s="15" t="n">
        <f aca="false">TIME(A44,B44,C44)</f>
        <v>0</v>
      </c>
    </row>
    <row r="45" customFormat="false" ht="15.75" hidden="false" customHeight="false" outlineLevel="0" collapsed="false">
      <c r="A45" s="16"/>
      <c r="B45" s="23"/>
      <c r="C45" s="24"/>
      <c r="D45" s="25"/>
      <c r="E45" s="26" t="n">
        <v>44</v>
      </c>
      <c r="F45" s="27" t="str">
        <f aca="false">Clubs!B46</f>
        <v>Montrose and District AC</v>
      </c>
      <c r="G45" s="28" t="n">
        <f aca="false">COUNTIF($H:$H,E45)</f>
        <v>0</v>
      </c>
      <c r="H45" s="29" t="n">
        <f aca="false">IF(OR(RIGHT(D45,1)="V",RIGHT(D45,1)="J"),VALUE(LEFT(D45,LEN(D45)-1)),D45)</f>
        <v>0</v>
      </c>
      <c r="I45" s="28" t="e">
        <f aca="false">Q45&amp;COUNTIF($H$2:$H45,H45)</f>
        <v>#N/A</v>
      </c>
      <c r="J45" s="28" t="e">
        <f aca="false">VLOOKUP(L45,ClubNames,2,FALSE())&amp;COUNTIF($L$2:$L45,L45)</f>
        <v>#N/A</v>
      </c>
      <c r="L45" s="30"/>
      <c r="M45" s="35"/>
      <c r="O45" s="9" t="n">
        <f aca="false">1+O44</f>
        <v>44</v>
      </c>
      <c r="P45" s="14" t="e">
        <f aca="false">VLOOKUP(I45,J:M,4,FALSE())&amp;IF(RIGHT(D45,1)="V"," (V)",IF(RIGHT(D45,1)="J"," (J)",""))</f>
        <v>#N/A</v>
      </c>
      <c r="Q45" s="14" t="e">
        <f aca="false">VLOOKUP(H45,ClubNames,2,FALSE())</f>
        <v>#N/A</v>
      </c>
      <c r="R45" s="15" t="n">
        <f aca="false">TIME(A45,B45,C45)</f>
        <v>0</v>
      </c>
    </row>
    <row r="46" customFormat="false" ht="15.75" hidden="false" customHeight="false" outlineLevel="0" collapsed="false">
      <c r="A46" s="16"/>
      <c r="B46" s="23"/>
      <c r="C46" s="24"/>
      <c r="D46" s="25"/>
      <c r="E46" s="26" t="n">
        <v>45</v>
      </c>
      <c r="F46" s="2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0</v>
      </c>
      <c r="I46" s="28" t="e">
        <f aca="false">Q46&amp;COUNTIF($H$2:$H46,H46)</f>
        <v>#N/A</v>
      </c>
      <c r="J46" s="28" t="e">
        <f aca="false">VLOOKUP(L46,ClubNames,2,FALSE())&amp;COUNTIF($L$2:$L46,L46)</f>
        <v>#N/A</v>
      </c>
      <c r="L46" s="30"/>
      <c r="M46" s="35"/>
      <c r="O46" s="9" t="n">
        <f aca="false">1+O45</f>
        <v>45</v>
      </c>
      <c r="P46" s="14" t="e">
        <f aca="false">VLOOKUP(I46,J:M,4,FALSE())&amp;IF(RIGHT(D46,1)="V"," (V)",IF(RIGHT(D46,1)="J"," (J)",""))</f>
        <v>#N/A</v>
      </c>
      <c r="Q46" s="14" t="e">
        <f aca="false">VLOOKUP(H46,ClubNames,2,FALSE())</f>
        <v>#N/A</v>
      </c>
      <c r="R46" s="15" t="n">
        <f aca="false">TIME(A46,B46,C46)</f>
        <v>0</v>
      </c>
    </row>
    <row r="47" customFormat="false" ht="15.75" hidden="false" customHeight="false" outlineLevel="0" collapsed="false">
      <c r="A47" s="16"/>
      <c r="B47" s="23"/>
      <c r="C47" s="24"/>
      <c r="D47" s="25"/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0</v>
      </c>
      <c r="I47" s="28" t="e">
        <f aca="false">Q47&amp;COUNTIF($H$2:$H47,H47)</f>
        <v>#N/A</v>
      </c>
      <c r="J47" s="28" t="e">
        <f aca="false">VLOOKUP(L47,ClubNames,2,FALSE())&amp;COUNTIF($L$2:$L47,L47)</f>
        <v>#N/A</v>
      </c>
      <c r="L47" s="30"/>
      <c r="M47" s="35"/>
      <c r="O47" s="9" t="n">
        <f aca="false">1+O46</f>
        <v>46</v>
      </c>
      <c r="P47" s="14" t="e">
        <f aca="false">VLOOKUP(I47,J:M,4,FALSE())&amp;IF(RIGHT(D47,1)="V"," (V)",IF(RIGHT(D47,1)="J"," (J)",""))</f>
        <v>#N/A</v>
      </c>
      <c r="Q47" s="14" t="e">
        <f aca="false">VLOOKUP(H47,ClubNames,2,FALSE())</f>
        <v>#N/A</v>
      </c>
      <c r="R47" s="15" t="n">
        <f aca="false">TIME(A47,B47,C47)</f>
        <v>0</v>
      </c>
    </row>
    <row r="48" customFormat="false" ht="15.75" hidden="false" customHeight="false" outlineLevel="0" collapsed="false">
      <c r="A48" s="16"/>
      <c r="B48" s="23"/>
      <c r="C48" s="24"/>
      <c r="D48" s="25"/>
      <c r="E48" s="26" t="n">
        <v>47</v>
      </c>
      <c r="F48" s="2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0</v>
      </c>
      <c r="I48" s="28" t="e">
        <f aca="false">Q48&amp;COUNTIF($H$2:$H48,H48)</f>
        <v>#N/A</v>
      </c>
      <c r="J48" s="28" t="e">
        <f aca="false">VLOOKUP(L48,ClubNames,2,FALSE())&amp;COUNTIF($L$2:$L48,L48)</f>
        <v>#N/A</v>
      </c>
      <c r="L48" s="30"/>
      <c r="M48" s="35"/>
      <c r="O48" s="9" t="n">
        <f aca="false">1+O47</f>
        <v>47</v>
      </c>
      <c r="P48" s="14" t="e">
        <f aca="false">VLOOKUP(I48,J:M,4,FALSE())&amp;IF(RIGHT(D48,1)="V"," (V)",IF(RIGHT(D48,1)="J"," (J)",""))</f>
        <v>#N/A</v>
      </c>
      <c r="Q48" s="14" t="e">
        <f aca="false">VLOOKUP(H48,ClubNames,2,FALSE())</f>
        <v>#N/A</v>
      </c>
      <c r="R48" s="15" t="n">
        <f aca="false">TIME(A48,B48,C48)</f>
        <v>0</v>
      </c>
    </row>
    <row r="49" customFormat="false" ht="15.75" hidden="false" customHeight="false" outlineLevel="0" collapsed="false">
      <c r="A49" s="16"/>
      <c r="B49" s="23"/>
      <c r="C49" s="24"/>
      <c r="D49" s="25"/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0</v>
      </c>
      <c r="I49" s="28" t="e">
        <f aca="false">Q49&amp;COUNTIF($H$2:$H49,H49)</f>
        <v>#N/A</v>
      </c>
      <c r="J49" s="28" t="e">
        <f aca="false">VLOOKUP(L49,ClubNames,2,FALSE())&amp;COUNTIF($L$2:$L49,L49)</f>
        <v>#N/A</v>
      </c>
      <c r="L49" s="30"/>
      <c r="M49" s="35"/>
      <c r="O49" s="9" t="n">
        <f aca="false">1+O48</f>
        <v>48</v>
      </c>
      <c r="P49" s="14" t="e">
        <f aca="false">VLOOKUP(I49,J:M,4,FALSE())&amp;IF(RIGHT(D49,1)="V"," (V)",IF(RIGHT(D49,1)="J"," (J)",""))</f>
        <v>#N/A</v>
      </c>
      <c r="Q49" s="14" t="e">
        <f aca="false">VLOOKUP(H49,ClubNames,2,FALSE())</f>
        <v>#N/A</v>
      </c>
      <c r="R49" s="15" t="n">
        <f aca="false">TIME(A49,B49,C49)</f>
        <v>0</v>
      </c>
    </row>
    <row r="50" customFormat="false" ht="15.75" hidden="false" customHeight="false" outlineLevel="0" collapsed="false">
      <c r="A50" s="16"/>
      <c r="B50" s="23"/>
      <c r="C50" s="24"/>
      <c r="D50" s="25"/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0</v>
      </c>
      <c r="I50" s="28" t="e">
        <f aca="false">Q50&amp;COUNTIF($H$2:$H50,H50)</f>
        <v>#N/A</v>
      </c>
      <c r="J50" s="28" t="e">
        <f aca="false">VLOOKUP(L50,ClubNames,2,FALSE())&amp;COUNTIF($L$2:$L50,L50)</f>
        <v>#N/A</v>
      </c>
      <c r="L50" s="30"/>
      <c r="M50" s="35"/>
      <c r="O50" s="9" t="n">
        <f aca="false">1+O49</f>
        <v>49</v>
      </c>
      <c r="P50" s="14" t="e">
        <f aca="false">VLOOKUP(I50,J:M,4,FALSE())&amp;IF(RIGHT(D50,1)="V"," (V)",IF(RIGHT(D50,1)="J"," (J)",""))</f>
        <v>#N/A</v>
      </c>
      <c r="Q50" s="14" t="e">
        <f aca="false">VLOOKUP(H50,ClubNames,2,FALSE())</f>
        <v>#N/A</v>
      </c>
      <c r="R50" s="15" t="n">
        <f aca="false">TIME(A50,B50,C50)</f>
        <v>0</v>
      </c>
    </row>
    <row r="51" customFormat="false" ht="15.75" hidden="false" customHeight="false" outlineLevel="0" collapsed="false">
      <c r="A51" s="16"/>
      <c r="B51" s="23"/>
      <c r="C51" s="24"/>
      <c r="D51" s="25"/>
      <c r="E51" s="26" t="n">
        <v>50</v>
      </c>
      <c r="F51" s="2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0</v>
      </c>
      <c r="I51" s="28" t="e">
        <f aca="false">Q51&amp;COUNTIF($H$2:$H51,H51)</f>
        <v>#N/A</v>
      </c>
      <c r="J51" s="28" t="e">
        <f aca="false">VLOOKUP(L51,ClubNames,2,FALSE())&amp;COUNTIF($L$2:$L51,L51)</f>
        <v>#N/A</v>
      </c>
      <c r="L51" s="30"/>
      <c r="M51" s="59"/>
      <c r="O51" s="9" t="n">
        <v>50</v>
      </c>
      <c r="P51" s="14" t="e">
        <f aca="false">VLOOKUP(I51,J:M,4,FALSE())&amp;IF(RIGHT(D51,1)="V"," (V)",IF(RIGHT(D51,1)="J"," (J)",""))</f>
        <v>#N/A</v>
      </c>
      <c r="Q51" s="14" t="e">
        <f aca="false">VLOOKUP(H51,ClubNames,2,FALSE())</f>
        <v>#N/A</v>
      </c>
      <c r="R51" s="15" t="n">
        <f aca="false">TIME(A51,B51,C51)</f>
        <v>0</v>
      </c>
    </row>
    <row r="52" customFormat="false" ht="15.75" hidden="false" customHeight="false" outlineLevel="0" collapsed="false">
      <c r="A52" s="16"/>
      <c r="B52" s="23"/>
      <c r="C52" s="24"/>
      <c r="D52" s="25"/>
      <c r="E52" s="26" t="n">
        <v>51</v>
      </c>
      <c r="F52" s="27" t="str">
        <f aca="false">Clubs!B53</f>
        <v>Haddington Running Club</v>
      </c>
      <c r="G52" s="28" t="n">
        <f aca="false">COUNTIF($H:$H,E52)</f>
        <v>0</v>
      </c>
      <c r="H52" s="29" t="n">
        <f aca="false">IF(OR(RIGHT(D52,1)="V",RIGHT(D52,1)="J"),VALUE(LEFT(D52,LEN(D52)-1)),D52)</f>
        <v>0</v>
      </c>
      <c r="I52" s="28" t="e">
        <f aca="false">Q52&amp;COUNTIF($H$2:$H52,H52)</f>
        <v>#N/A</v>
      </c>
      <c r="J52" s="28" t="e">
        <f aca="false">VLOOKUP(L52,ClubNames,2,FALSE())&amp;COUNTIF($L$2:$L52,L52)</f>
        <v>#N/A</v>
      </c>
      <c r="L52" s="30"/>
      <c r="M52" s="49"/>
      <c r="O52" s="9" t="n">
        <v>51</v>
      </c>
      <c r="P52" s="14" t="e">
        <f aca="false">VLOOKUP(I52,J:M,4,FALSE())&amp;IF(RIGHT(D52,1)="V"," (V)",IF(RIGHT(D52,1)="J"," (J)",""))</f>
        <v>#N/A</v>
      </c>
      <c r="Q52" s="14" t="e">
        <f aca="false">VLOOKUP(H52,ClubNames,2,FALSE())</f>
        <v>#N/A</v>
      </c>
      <c r="R52" s="15" t="n">
        <f aca="false">TIME(A52,B52,C52)</f>
        <v>0</v>
      </c>
    </row>
    <row r="53" customFormat="false" ht="15.75" hidden="false" customHeight="false" outlineLevel="0" collapsed="false">
      <c r="A53" s="16"/>
      <c r="B53" s="23"/>
      <c r="C53" s="24"/>
      <c r="D53" s="25"/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0</v>
      </c>
      <c r="I53" s="28" t="e">
        <f aca="false">Q53&amp;COUNTIF($H$2:$H53,H53)</f>
        <v>#N/A</v>
      </c>
      <c r="J53" s="28" t="e">
        <f aca="false">VLOOKUP(L53,ClubNames,2,FALSE())&amp;COUNTIF($L$2:$L53,L53)</f>
        <v>#N/A</v>
      </c>
      <c r="L53" s="30"/>
      <c r="M53" s="49"/>
      <c r="O53" s="9" t="n">
        <v>52</v>
      </c>
      <c r="P53" s="14" t="e">
        <f aca="false">VLOOKUP(I53,J:M,4,FALSE())&amp;IF(RIGHT(D53,1)="V"," (V)",IF(RIGHT(D53,1)="J"," (J)",""))</f>
        <v>#N/A</v>
      </c>
      <c r="Q53" s="14" t="e">
        <f aca="false">VLOOKUP(H53,ClubNames,2,FALSE())</f>
        <v>#N/A</v>
      </c>
      <c r="R53" s="15" t="n">
        <f aca="false">TIME(A53,B53,C53)</f>
        <v>0</v>
      </c>
    </row>
    <row r="54" customFormat="false" ht="15.75" hidden="false" customHeight="false" outlineLevel="0" collapsed="false">
      <c r="A54" s="16"/>
      <c r="B54" s="23"/>
      <c r="C54" s="24"/>
      <c r="D54" s="25"/>
      <c r="E54" s="26" t="n">
        <v>53</v>
      </c>
      <c r="F54" s="27" t="str">
        <f aca="false">Clubs!B55</f>
        <v>Run Livingston</v>
      </c>
      <c r="G54" s="28"/>
      <c r="H54" s="29" t="n">
        <f aca="false">IF(OR(RIGHT(D54,1)="V",RIGHT(D54,1)="J"),VALUE(LEFT(D54,LEN(D54)-1)),D54)</f>
        <v>0</v>
      </c>
      <c r="I54" s="28" t="e">
        <f aca="false">Q54&amp;COUNTIF($H$2:$H54,H54)</f>
        <v>#N/A</v>
      </c>
      <c r="J54" s="28" t="e">
        <f aca="false">VLOOKUP(L54,ClubNames,2,FALSE())&amp;COUNTIF($L$2:$L54,L54)</f>
        <v>#N/A</v>
      </c>
      <c r="L54" s="30"/>
      <c r="M54" s="49"/>
      <c r="O54" s="9" t="n">
        <v>53</v>
      </c>
      <c r="P54" s="14" t="e">
        <f aca="false">VLOOKUP(I54,J:M,4,FALSE())&amp;IF(RIGHT(D54,1)="V"," (V)",IF(RIGHT(D54,1)="J"," (J)",""))</f>
        <v>#N/A</v>
      </c>
      <c r="Q54" s="14" t="e">
        <f aca="false">VLOOKUP(H54,ClubNames,2,FALSE())</f>
        <v>#N/A</v>
      </c>
      <c r="R54" s="15" t="n">
        <f aca="false">TIME(A54,B54,C54)</f>
        <v>0</v>
      </c>
    </row>
    <row r="55" customFormat="false" ht="15.75" hidden="false" customHeight="false" outlineLevel="0" collapsed="false">
      <c r="A55" s="16"/>
      <c r="B55" s="23"/>
      <c r="C55" s="24"/>
      <c r="D55" s="25"/>
      <c r="E55" s="45"/>
      <c r="F55" s="45"/>
      <c r="G55" s="28"/>
      <c r="H55" s="29" t="n">
        <f aca="false">IF(OR(RIGHT(D55,1)="V",RIGHT(D55,1)="J"),VALUE(LEFT(D55,LEN(D55)-1)),D55)</f>
        <v>0</v>
      </c>
      <c r="I55" s="28" t="e">
        <f aca="false">Q55&amp;COUNTIF($H$2:$H55,H55)</f>
        <v>#N/A</v>
      </c>
      <c r="J55" s="28" t="e">
        <f aca="false">VLOOKUP(L55,ClubNames,2,FALSE())&amp;COUNTIF($L$2:$L55,L55)</f>
        <v>#N/A</v>
      </c>
      <c r="L55" s="30"/>
      <c r="M55" s="77"/>
      <c r="O55" s="9" t="n">
        <v>54</v>
      </c>
      <c r="P55" s="14" t="e">
        <f aca="false">VLOOKUP(I55,J:M,4,FALSE())&amp;IF(RIGHT(D55,1)="V"," (V)",IF(RIGHT(D55,1)="J"," (J)",""))</f>
        <v>#N/A</v>
      </c>
      <c r="Q55" s="14" t="e">
        <f aca="false">VLOOKUP(H55,ClubNames,2,FALSE())</f>
        <v>#N/A</v>
      </c>
      <c r="R55" s="15" t="n">
        <f aca="false">TIME(A55,B55,C55)</f>
        <v>0</v>
      </c>
    </row>
    <row r="56" customFormat="false" ht="15.75" hidden="false" customHeight="false" outlineLevel="0" collapsed="false">
      <c r="A56" s="16"/>
      <c r="B56" s="23"/>
      <c r="C56" s="24"/>
      <c r="D56" s="25"/>
      <c r="E56" s="45"/>
      <c r="F56" s="45"/>
      <c r="G56" s="28"/>
      <c r="H56" s="29" t="n">
        <f aca="false">IF(OR(RIGHT(D56,1)="V",RIGHT(D56,1)="J"),VALUE(LEFT(D56,LEN(D56)-1)),D56)</f>
        <v>0</v>
      </c>
      <c r="I56" s="28" t="e">
        <f aca="false">Q56&amp;COUNTIF($H$2:$H56,H56)</f>
        <v>#N/A</v>
      </c>
      <c r="J56" s="28" t="e">
        <f aca="false">VLOOKUP(L56,ClubNames,2,FALSE())&amp;COUNTIF($L$2:$L56,L56)</f>
        <v>#N/A</v>
      </c>
      <c r="L56" s="30"/>
      <c r="M56" s="47"/>
      <c r="O56" s="9" t="n">
        <v>55</v>
      </c>
      <c r="P56" s="14" t="e">
        <f aca="false">VLOOKUP(I56,J:M,4,FALSE())&amp;IF(RIGHT(D56,1)="V"," (V)",IF(RIGHT(D56,1)="J"," (J)",""))</f>
        <v>#N/A</v>
      </c>
      <c r="Q56" s="14" t="e">
        <f aca="false">VLOOKUP(H56,ClubNames,2,FALSE())</f>
        <v>#N/A</v>
      </c>
      <c r="R56" s="15" t="n">
        <f aca="false">TIME(A56,B56,C56)</f>
        <v>0</v>
      </c>
    </row>
    <row r="57" customFormat="false" ht="15.75" hidden="false" customHeight="false" outlineLevel="0" collapsed="false">
      <c r="A57" s="16"/>
      <c r="B57" s="23"/>
      <c r="C57" s="24"/>
      <c r="D57" s="25"/>
      <c r="E57" s="45"/>
      <c r="F57" s="45"/>
      <c r="G57" s="28"/>
      <c r="H57" s="29" t="n">
        <f aca="false">IF(OR(RIGHT(D57,1)="V",RIGHT(D57,1)="J"),VALUE(LEFT(D57,LEN(D57)-1)),D57)</f>
        <v>0</v>
      </c>
      <c r="I57" s="28" t="e">
        <f aca="false">Q57&amp;COUNTIF($H$2:$H57,H57)</f>
        <v>#N/A</v>
      </c>
      <c r="J57" s="28" t="e">
        <f aca="false">VLOOKUP(L57,ClubNames,2,FALSE())&amp;COUNTIF($L$2:$L57,L57)</f>
        <v>#N/A</v>
      </c>
      <c r="L57" s="30"/>
      <c r="M57" s="47"/>
      <c r="O57" s="9" t="n">
        <v>56</v>
      </c>
      <c r="P57" s="14" t="e">
        <f aca="false">VLOOKUP(I57,J:M,4,FALSE())&amp;IF(RIGHT(D57,1)="V"," (V)",IF(RIGHT(D57,1)="J"," (J)",""))</f>
        <v>#N/A</v>
      </c>
      <c r="Q57" s="14" t="e">
        <f aca="false">VLOOKUP(H57,ClubNames,2,FALSE())</f>
        <v>#N/A</v>
      </c>
      <c r="R57" s="15" t="n">
        <f aca="false">TIME(A57,B57,C57)</f>
        <v>0</v>
      </c>
    </row>
    <row r="58" customFormat="false" ht="15.75" hidden="false" customHeight="false" outlineLevel="0" collapsed="false">
      <c r="A58" s="16"/>
      <c r="B58" s="23"/>
      <c r="C58" s="24"/>
      <c r="D58" s="25"/>
      <c r="E58" s="45"/>
      <c r="F58" s="45"/>
      <c r="G58" s="28"/>
      <c r="H58" s="29" t="n">
        <f aca="false">IF(OR(RIGHT(D58,1)="V",RIGHT(D58,1)="J"),VALUE(LEFT(D58,LEN(D58)-1)),D58)</f>
        <v>0</v>
      </c>
      <c r="I58" s="28" t="e">
        <f aca="false">Q58&amp;COUNTIF($H$2:$H58,H58)</f>
        <v>#N/A</v>
      </c>
      <c r="J58" s="28" t="e">
        <f aca="false">VLOOKUP(L58,ClubNames,2,FALSE())&amp;COUNTIF($L$2:$L58,L58)</f>
        <v>#N/A</v>
      </c>
      <c r="L58" s="30"/>
      <c r="M58" s="47"/>
      <c r="O58" s="9" t="n">
        <v>57</v>
      </c>
      <c r="P58" s="14" t="e">
        <f aca="false">VLOOKUP(I58,J:M,4,FALSE())&amp;IF(RIGHT(D58,1)="V"," (V)",IF(RIGHT(D58,1)="J"," (J)",""))</f>
        <v>#N/A</v>
      </c>
      <c r="Q58" s="14" t="e">
        <f aca="false">VLOOKUP(H58,ClubNames,2,FALSE())</f>
        <v>#N/A</v>
      </c>
      <c r="R58" s="15" t="n">
        <f aca="false">TIME(A58,B58,C58)</f>
        <v>0</v>
      </c>
    </row>
    <row r="59" customFormat="false" ht="15.75" hidden="false" customHeight="false" outlineLevel="0" collapsed="false">
      <c r="A59" s="16"/>
      <c r="B59" s="23"/>
      <c r="C59" s="24"/>
      <c r="D59" s="25"/>
      <c r="E59" s="45"/>
      <c r="F59" s="45"/>
      <c r="G59" s="28"/>
      <c r="H59" s="29" t="n">
        <f aca="false">IF(OR(RIGHT(D59,1)="V",RIGHT(D59,1)="J"),VALUE(LEFT(D59,LEN(D59)-1)),D59)</f>
        <v>0</v>
      </c>
      <c r="I59" s="28" t="e">
        <f aca="false">Q59&amp;COUNTIF($H$2:$H59,H59)</f>
        <v>#N/A</v>
      </c>
      <c r="J59" s="28" t="e">
        <f aca="false">VLOOKUP(L59,ClubNames,2,FALSE())&amp;COUNTIF($L$2:$L59,L59)</f>
        <v>#N/A</v>
      </c>
      <c r="L59" s="30"/>
      <c r="M59" s="47"/>
      <c r="O59" s="9" t="n">
        <v>58</v>
      </c>
      <c r="P59" s="14" t="e">
        <f aca="false">VLOOKUP(I59,J:M,4,FALSE())&amp;IF(RIGHT(D59,1)="V"," (V)",IF(RIGHT(D59,1)="J"," (J)",""))</f>
        <v>#N/A</v>
      </c>
      <c r="Q59" s="14" t="e">
        <f aca="false">VLOOKUP(H59,ClubNames,2,FALSE())</f>
        <v>#N/A</v>
      </c>
      <c r="R59" s="15" t="n">
        <f aca="false">TIME(A59,B59,C59)</f>
        <v>0</v>
      </c>
    </row>
    <row r="60" customFormat="false" ht="15.75" hidden="false" customHeight="false" outlineLevel="0" collapsed="false">
      <c r="A60" s="16"/>
      <c r="B60" s="23"/>
      <c r="C60" s="24"/>
      <c r="D60" s="25"/>
      <c r="E60" s="45"/>
      <c r="F60" s="45"/>
      <c r="G60" s="28"/>
      <c r="H60" s="29" t="n">
        <f aca="false">IF(OR(RIGHT(D60,1)="V",RIGHT(D60,1)="J"),VALUE(LEFT(D60,LEN(D60)-1)),D60)</f>
        <v>0</v>
      </c>
      <c r="I60" s="28" t="e">
        <f aca="false">Q60&amp;COUNTIF($H$2:$H60,H60)</f>
        <v>#N/A</v>
      </c>
      <c r="J60" s="28" t="e">
        <f aca="false">VLOOKUP(L60,ClubNames,2,FALSE())&amp;COUNTIF($L$2:$L60,L60)</f>
        <v>#N/A</v>
      </c>
      <c r="L60" s="30"/>
      <c r="M60" s="47"/>
      <c r="O60" s="9" t="n">
        <v>59</v>
      </c>
      <c r="P60" s="14" t="e">
        <f aca="false">VLOOKUP(I60,J:M,4,FALSE())&amp;IF(RIGHT(D60,1)="V"," (V)",IF(RIGHT(D60,1)="J"," (J)",""))</f>
        <v>#N/A</v>
      </c>
      <c r="Q60" s="14" t="e">
        <f aca="false">VLOOKUP(H60,ClubNames,2,FALSE())</f>
        <v>#N/A</v>
      </c>
      <c r="R60" s="15" t="n">
        <f aca="false">TIME(A60,B60,C60)</f>
        <v>0</v>
      </c>
    </row>
    <row r="61" customFormat="false" ht="15.75" hidden="false" customHeight="false" outlineLevel="0" collapsed="false">
      <c r="A61" s="16"/>
      <c r="B61" s="23"/>
      <c r="C61" s="24"/>
      <c r="D61" s="25"/>
      <c r="E61" s="45"/>
      <c r="F61" s="45"/>
      <c r="G61" s="28"/>
      <c r="H61" s="29" t="n">
        <f aca="false">IF(OR(RIGHT(D61,1)="V",RIGHT(D61,1)="J"),VALUE(LEFT(D61,LEN(D61)-1)),D61)</f>
        <v>0</v>
      </c>
      <c r="I61" s="28" t="e">
        <f aca="false">Q61&amp;COUNTIF($H$2:$H61,H61)</f>
        <v>#N/A</v>
      </c>
      <c r="J61" s="28" t="e">
        <f aca="false">VLOOKUP(L61,ClubNames,2,FALSE())&amp;COUNTIF($L$2:$L61,L61)</f>
        <v>#N/A</v>
      </c>
      <c r="L61" s="30"/>
      <c r="M61" s="48"/>
      <c r="O61" s="9" t="n">
        <v>60</v>
      </c>
      <c r="P61" s="14" t="e">
        <f aca="false">VLOOKUP(I61,J:M,4,FALSE())&amp;IF(RIGHT(D61,1)="V"," (V)",IF(RIGHT(D61,1)="J"," (J)",""))</f>
        <v>#N/A</v>
      </c>
      <c r="Q61" s="14" t="e">
        <f aca="false">VLOOKUP(H61,ClubNames,2,FALSE())</f>
        <v>#N/A</v>
      </c>
      <c r="R61" s="15" t="n">
        <f aca="false">TIME(A61,B61,C61)</f>
        <v>0</v>
      </c>
    </row>
    <row r="62" customFormat="false" ht="15.75" hidden="false" customHeight="false" outlineLevel="0" collapsed="false">
      <c r="A62" s="16"/>
      <c r="B62" s="23"/>
      <c r="C62" s="24"/>
      <c r="D62" s="25"/>
      <c r="E62" s="45"/>
      <c r="F62" s="45"/>
      <c r="G62" s="28"/>
      <c r="H62" s="29" t="n">
        <f aca="false">IF(OR(RIGHT(D62,1)="V",RIGHT(D62,1)="J"),VALUE(LEFT(D62,LEN(D62)-1)),D62)</f>
        <v>0</v>
      </c>
      <c r="I62" s="28" t="e">
        <f aca="false">Q62&amp;COUNTIF($H$2:$H62,H62)</f>
        <v>#N/A</v>
      </c>
      <c r="J62" s="28" t="e">
        <f aca="false">VLOOKUP(L62,ClubNames,2,FALSE())&amp;COUNTIF($L$2:$L62,L62)</f>
        <v>#N/A</v>
      </c>
      <c r="L62" s="30"/>
      <c r="M62" s="48"/>
      <c r="O62" s="9" t="n">
        <v>61</v>
      </c>
      <c r="P62" s="14" t="e">
        <f aca="false">VLOOKUP(I62,J:M,4,FALSE())&amp;IF(RIGHT(D62,1)="V"," (V)",IF(RIGHT(D62,1)="J"," (J)",""))</f>
        <v>#N/A</v>
      </c>
      <c r="Q62" s="14" t="e">
        <f aca="false">VLOOKUP(H62,ClubNames,2,FALSE())</f>
        <v>#N/A</v>
      </c>
      <c r="R62" s="15" t="n">
        <f aca="false">TIME(A62,B62,C62)</f>
        <v>0</v>
      </c>
    </row>
    <row r="63" customFormat="false" ht="15.75" hidden="false" customHeight="false" outlineLevel="0" collapsed="false">
      <c r="A63" s="16"/>
      <c r="B63" s="23"/>
      <c r="C63" s="24"/>
      <c r="D63" s="25"/>
      <c r="E63" s="45"/>
      <c r="F63" s="45"/>
      <c r="G63" s="28"/>
      <c r="H63" s="29" t="n">
        <f aca="false">IF(OR(RIGHT(D63,1)="V",RIGHT(D63,1)="J"),VALUE(LEFT(D63,LEN(D63)-1)),D63)</f>
        <v>0</v>
      </c>
      <c r="I63" s="28" t="e">
        <f aca="false">Q63&amp;COUNTIF($H$2:$H63,H63)</f>
        <v>#N/A</v>
      </c>
      <c r="J63" s="28" t="e">
        <f aca="false">VLOOKUP(L63,ClubNames,2,FALSE())&amp;COUNTIF($L$2:$L63,L63)</f>
        <v>#N/A</v>
      </c>
      <c r="L63" s="30"/>
      <c r="M63" s="48"/>
      <c r="O63" s="9" t="n">
        <v>62</v>
      </c>
      <c r="P63" s="14" t="e">
        <f aca="false">VLOOKUP(I63,J:M,4,FALSE())&amp;IF(RIGHT(D63,1)="V"," (V)",IF(RIGHT(D63,1)="J"," (J)",""))</f>
        <v>#N/A</v>
      </c>
      <c r="Q63" s="14" t="e">
        <f aca="false">VLOOKUP(H63,ClubNames,2,FALSE())</f>
        <v>#N/A</v>
      </c>
      <c r="R63" s="15" t="n">
        <f aca="false">TIME(A63,B63,C63)</f>
        <v>0</v>
      </c>
    </row>
    <row r="64" customFormat="false" ht="15.75" hidden="false" customHeight="false" outlineLevel="0" collapsed="false">
      <c r="A64" s="16"/>
      <c r="B64" s="23"/>
      <c r="C64" s="24"/>
      <c r="D64" s="25"/>
      <c r="E64" s="45"/>
      <c r="F64" s="45"/>
      <c r="G64" s="28"/>
      <c r="H64" s="29" t="n">
        <f aca="false">IF(OR(RIGHT(D64,1)="V",RIGHT(D64,1)="J"),VALUE(LEFT(D64,LEN(D64)-1)),D64)</f>
        <v>0</v>
      </c>
      <c r="I64" s="28" t="e">
        <f aca="false">Q64&amp;COUNTIF($H$2:$H64,H64)</f>
        <v>#N/A</v>
      </c>
      <c r="J64" s="28" t="e">
        <f aca="false">VLOOKUP(L64,ClubNames,2,FALSE())&amp;COUNTIF($L$2:$L64,L64)</f>
        <v>#N/A</v>
      </c>
      <c r="L64" s="30"/>
      <c r="M64" s="35"/>
      <c r="O64" s="9" t="n">
        <v>63</v>
      </c>
      <c r="P64" s="14" t="e">
        <f aca="false">VLOOKUP(I64,J:M,4,FALSE())&amp;IF(RIGHT(D64,1)="V"," (V)",IF(RIGHT(D64,1)="J"," (J)",""))</f>
        <v>#N/A</v>
      </c>
      <c r="Q64" s="14" t="e">
        <f aca="false">VLOOKUP(H64,ClubNames,2,FALSE())</f>
        <v>#N/A</v>
      </c>
      <c r="R64" s="15" t="n">
        <f aca="false">TIME(A64,B64,C64)</f>
        <v>0</v>
      </c>
    </row>
    <row r="65" customFormat="false" ht="15.75" hidden="false" customHeight="false" outlineLevel="0" collapsed="false">
      <c r="A65" s="16"/>
      <c r="B65" s="23"/>
      <c r="C65" s="24"/>
      <c r="D65" s="25"/>
      <c r="E65" s="45"/>
      <c r="F65" s="45"/>
      <c r="G65" s="28"/>
      <c r="H65" s="29" t="n">
        <f aca="false">IF(OR(RIGHT(D65,1)="V",RIGHT(D65,1)="J"),VALUE(LEFT(D65,LEN(D65)-1)),D65)</f>
        <v>0</v>
      </c>
      <c r="I65" s="28" t="e">
        <f aca="false">Q65&amp;COUNTIF($H$2:$H65,H65)</f>
        <v>#N/A</v>
      </c>
      <c r="J65" s="28" t="e">
        <f aca="false">VLOOKUP(L65,ClubNames,2,FALSE())&amp;COUNTIF($L$2:$L65,L65)</f>
        <v>#N/A</v>
      </c>
      <c r="L65" s="30"/>
      <c r="M65" s="35"/>
      <c r="O65" s="9" t="n">
        <v>64</v>
      </c>
      <c r="P65" s="14" t="e">
        <f aca="false">VLOOKUP(I65,J:M,4,FALSE())&amp;IF(RIGHT(D65,1)="V"," (V)",IF(RIGHT(D65,1)="J"," (J)",""))</f>
        <v>#N/A</v>
      </c>
      <c r="Q65" s="14" t="e">
        <f aca="false">VLOOKUP(H65,ClubNames,2,FALSE())</f>
        <v>#N/A</v>
      </c>
      <c r="R65" s="15" t="n">
        <f aca="false">TIME(A65,B65,C65)</f>
        <v>0</v>
      </c>
    </row>
    <row r="66" customFormat="false" ht="15.75" hidden="false" customHeight="false" outlineLevel="0" collapsed="false">
      <c r="A66" s="16"/>
      <c r="B66" s="23"/>
      <c r="C66" s="24"/>
      <c r="D66" s="25"/>
      <c r="E66" s="45"/>
      <c r="F66" s="45"/>
      <c r="G66" s="28"/>
      <c r="H66" s="29" t="n">
        <f aca="false">IF(OR(RIGHT(D66,1)="V",RIGHT(D66,1)="J"),VALUE(LEFT(D66,LEN(D66)-1)),D66)</f>
        <v>0</v>
      </c>
      <c r="I66" s="28" t="e">
        <f aca="false">Q66&amp;COUNTIF($H$2:$H66,H66)</f>
        <v>#N/A</v>
      </c>
      <c r="J66" s="28" t="e">
        <f aca="false">VLOOKUP(L66,ClubNames,2,FALSE())&amp;COUNTIF($L$2:$L66,L66)</f>
        <v>#N/A</v>
      </c>
      <c r="L66" s="30"/>
      <c r="M66" s="35"/>
      <c r="O66" s="9" t="n">
        <v>65</v>
      </c>
      <c r="P66" s="14" t="e">
        <f aca="false">VLOOKUP(I66,J:M,4,FALSE())&amp;IF(RIGHT(D66,1)="V"," (V)",IF(RIGHT(D66,1)="J"," (J)",""))</f>
        <v>#N/A</v>
      </c>
      <c r="Q66" s="14" t="e">
        <f aca="false">VLOOKUP(H66,ClubNames,2,FALSE())</f>
        <v>#N/A</v>
      </c>
      <c r="R66" s="15" t="n">
        <f aca="false">TIME(A66,B66,C66)</f>
        <v>0</v>
      </c>
    </row>
    <row r="67" customFormat="false" ht="15.75" hidden="false" customHeight="false" outlineLevel="0" collapsed="false">
      <c r="A67" s="16"/>
      <c r="B67" s="23"/>
      <c r="C67" s="24"/>
      <c r="D67" s="25"/>
      <c r="E67" s="45"/>
      <c r="F67" s="45"/>
      <c r="G67" s="28"/>
      <c r="H67" s="29" t="n">
        <f aca="false">IF(OR(RIGHT(D67,1)="V",RIGHT(D67,1)="J"),VALUE(LEFT(D67,LEN(D67)-1)),D67)</f>
        <v>0</v>
      </c>
      <c r="I67" s="28" t="e">
        <f aca="false">Q67&amp;COUNTIF($H$2:$H67,H67)</f>
        <v>#N/A</v>
      </c>
      <c r="J67" s="28" t="e">
        <f aca="false">VLOOKUP(L67,ClubNames,2,FALSE())&amp;COUNTIF($L$2:$L67,L67)</f>
        <v>#N/A</v>
      </c>
      <c r="L67" s="30"/>
      <c r="M67" s="35"/>
      <c r="O67" s="9" t="n">
        <v>66</v>
      </c>
      <c r="P67" s="14" t="e">
        <f aca="false">VLOOKUP(I67,J:M,4,FALSE())&amp;IF(RIGHT(D67,1)="V"," (V)",IF(RIGHT(D67,1)="J"," (J)",""))</f>
        <v>#N/A</v>
      </c>
      <c r="Q67" s="14" t="e">
        <f aca="false">VLOOKUP(H67,ClubNames,2,FALSE())</f>
        <v>#N/A</v>
      </c>
      <c r="R67" s="15" t="n">
        <f aca="false">TIME(A67,B67,C67)</f>
        <v>0</v>
      </c>
    </row>
    <row r="68" customFormat="false" ht="15.75" hidden="false" customHeight="false" outlineLevel="0" collapsed="false">
      <c r="A68" s="16"/>
      <c r="B68" s="23"/>
      <c r="C68" s="24"/>
      <c r="D68" s="25"/>
      <c r="E68" s="45"/>
      <c r="F68" s="45"/>
      <c r="G68" s="28"/>
      <c r="H68" s="29" t="n">
        <f aca="false">IF(OR(RIGHT(D68,1)="V",RIGHT(D68,1)="J"),VALUE(LEFT(D68,LEN(D68)-1)),D68)</f>
        <v>0</v>
      </c>
      <c r="I68" s="28" t="e">
        <f aca="false">Q68&amp;COUNTIF($H$2:$H68,H68)</f>
        <v>#N/A</v>
      </c>
      <c r="J68" s="28" t="e">
        <f aca="false">VLOOKUP(L68,ClubNames,2,FALSE())&amp;COUNTIF($L$2:$L68,L68)</f>
        <v>#N/A</v>
      </c>
      <c r="L68" s="30"/>
      <c r="M68" s="35"/>
      <c r="O68" s="9" t="n">
        <v>67</v>
      </c>
      <c r="P68" s="14" t="e">
        <f aca="false">VLOOKUP(I68,J:M,4,FALSE())&amp;IF(RIGHT(D68,1)="V"," (V)",IF(RIGHT(D68,1)="J"," (J)",""))</f>
        <v>#N/A</v>
      </c>
      <c r="Q68" s="14" t="e">
        <f aca="false">VLOOKUP(H68,ClubNames,2,FALSE())</f>
        <v>#N/A</v>
      </c>
      <c r="R68" s="15" t="n">
        <f aca="false">TIME(A68,B68,C68)</f>
        <v>0</v>
      </c>
    </row>
    <row r="69" customFormat="false" ht="15.75" hidden="false" customHeight="false" outlineLevel="0" collapsed="false">
      <c r="A69" s="16"/>
      <c r="B69" s="23"/>
      <c r="C69" s="24"/>
      <c r="D69" s="25"/>
      <c r="E69" s="45"/>
      <c r="F69" s="45"/>
      <c r="G69" s="28"/>
      <c r="H69" s="29" t="n">
        <f aca="false">IF(OR(RIGHT(D69,1)="V",RIGHT(D69,1)="J"),VALUE(LEFT(D69,LEN(D69)-1)),D69)</f>
        <v>0</v>
      </c>
      <c r="I69" s="28" t="e">
        <f aca="false">Q69&amp;COUNTIF($H$2:$H69,H69)</f>
        <v>#N/A</v>
      </c>
      <c r="J69" s="28" t="e">
        <f aca="false">VLOOKUP(L69,ClubNames,2,FALSE())&amp;COUNTIF($L$2:$L69,L69)</f>
        <v>#N/A</v>
      </c>
      <c r="L69" s="30"/>
      <c r="M69" s="47"/>
      <c r="O69" s="9" t="n">
        <v>68</v>
      </c>
      <c r="P69" s="14" t="e">
        <f aca="false">VLOOKUP(I69,J:M,4,FALSE())&amp;IF(RIGHT(D69,1)="V"," (V)",IF(RIGHT(D69,1)="J"," (J)",""))</f>
        <v>#N/A</v>
      </c>
      <c r="Q69" s="14" t="e">
        <f aca="false">VLOOKUP(H69,ClubNames,2,FALSE())</f>
        <v>#N/A</v>
      </c>
      <c r="R69" s="15" t="n">
        <f aca="false">TIME(A69,B69,C69)</f>
        <v>0</v>
      </c>
    </row>
    <row r="70" customFormat="false" ht="15.75" hidden="false" customHeight="false" outlineLevel="0" collapsed="false">
      <c r="A70" s="16"/>
      <c r="B70" s="23"/>
      <c r="C70" s="24"/>
      <c r="D70" s="25"/>
      <c r="E70" s="45"/>
      <c r="F70" s="45"/>
      <c r="G70" s="28"/>
      <c r="H70" s="29" t="n">
        <f aca="false">IF(OR(RIGHT(D70,1)="V",RIGHT(D70,1)="J"),VALUE(LEFT(D70,LEN(D70)-1)),D70)</f>
        <v>0</v>
      </c>
      <c r="I70" s="28" t="e">
        <f aca="false">Q70&amp;COUNTIF($H$2:$H70,H70)</f>
        <v>#N/A</v>
      </c>
      <c r="J70" s="28" t="e">
        <f aca="false">VLOOKUP(L70,ClubNames,2,FALSE())&amp;COUNTIF($L$2:$L70,L70)</f>
        <v>#N/A</v>
      </c>
      <c r="L70" s="30"/>
      <c r="M70" s="47"/>
      <c r="O70" s="9" t="n">
        <v>69</v>
      </c>
      <c r="P70" s="14" t="e">
        <f aca="false">VLOOKUP(I70,J:M,4,FALSE())&amp;IF(RIGHT(D70,1)="V"," (V)",IF(RIGHT(D70,1)="J"," (J)",""))</f>
        <v>#N/A</v>
      </c>
      <c r="Q70" s="14" t="e">
        <f aca="false">VLOOKUP(H70,ClubNames,2,FALSE())</f>
        <v>#N/A</v>
      </c>
      <c r="R70" s="15" t="n">
        <f aca="false">TIME(A70,B70,C70)</f>
        <v>0</v>
      </c>
    </row>
    <row r="71" customFormat="false" ht="15.75" hidden="false" customHeight="false" outlineLevel="0" collapsed="false">
      <c r="A71" s="16"/>
      <c r="B71" s="23"/>
      <c r="C71" s="24"/>
      <c r="D71" s="25"/>
      <c r="E71" s="45"/>
      <c r="F71" s="45"/>
      <c r="G71" s="28"/>
      <c r="H71" s="29" t="n">
        <f aca="false">IF(OR(RIGHT(D71,1)="V",RIGHT(D71,1)="J"),VALUE(LEFT(D71,LEN(D71)-1)),D71)</f>
        <v>0</v>
      </c>
      <c r="I71" s="28" t="e">
        <f aca="false">Q71&amp;COUNTIF($H$2:$H71,H71)</f>
        <v>#N/A</v>
      </c>
      <c r="J71" s="28" t="e">
        <f aca="false">VLOOKUP(L71,ClubNames,2,FALSE())&amp;COUNTIF($L$2:$L71,L71)</f>
        <v>#N/A</v>
      </c>
      <c r="L71" s="30"/>
      <c r="M71" s="47"/>
      <c r="O71" s="9" t="n">
        <v>70</v>
      </c>
      <c r="P71" s="14" t="e">
        <f aca="false">VLOOKUP(I71,J:M,4,FALSE())&amp;IF(RIGHT(D71,1)="V"," (V)",IF(RIGHT(D71,1)="J"," (J)",""))</f>
        <v>#N/A</v>
      </c>
      <c r="Q71" s="14" t="e">
        <f aca="false">VLOOKUP(H71,ClubNames,2,FALSE())</f>
        <v>#N/A</v>
      </c>
      <c r="R71" s="15" t="n">
        <f aca="false">TIME(A71,B71,C71)</f>
        <v>0</v>
      </c>
    </row>
    <row r="72" customFormat="false" ht="15.75" hidden="false" customHeight="false" outlineLevel="0" collapsed="false">
      <c r="A72" s="16"/>
      <c r="B72" s="23"/>
      <c r="C72" s="24"/>
      <c r="D72" s="25"/>
      <c r="E72" s="45"/>
      <c r="F72" s="45"/>
      <c r="G72" s="28"/>
      <c r="H72" s="29" t="n">
        <f aca="false">IF(OR(RIGHT(D72,1)="V",RIGHT(D72,1)="J"),VALUE(LEFT(D72,LEN(D72)-1)),D72)</f>
        <v>0</v>
      </c>
      <c r="I72" s="28" t="e">
        <f aca="false">Q72&amp;COUNTIF($H$2:$H72,H72)</f>
        <v>#N/A</v>
      </c>
      <c r="J72" s="28" t="e">
        <f aca="false">VLOOKUP(L72,ClubNames,2,FALSE())&amp;COUNTIF($L$2:$L72,L72)</f>
        <v>#N/A</v>
      </c>
      <c r="L72" s="30"/>
      <c r="M72" s="49"/>
      <c r="O72" s="9" t="n">
        <v>71</v>
      </c>
      <c r="P72" s="14" t="e">
        <f aca="false">VLOOKUP(I72,J:M,4,FALSE())&amp;IF(RIGHT(D72,1)="V"," (V)",IF(RIGHT(D72,1)="J"," (J)",""))</f>
        <v>#N/A</v>
      </c>
      <c r="Q72" s="14" t="e">
        <f aca="false">VLOOKUP(H72,ClubNames,2,FALSE())</f>
        <v>#N/A</v>
      </c>
      <c r="R72" s="15" t="n">
        <f aca="false">TIME(A72,B72,C72)</f>
        <v>0</v>
      </c>
    </row>
    <row r="73" customFormat="false" ht="15.75" hidden="false" customHeight="false" outlineLevel="0" collapsed="false">
      <c r="A73" s="16"/>
      <c r="B73" s="23"/>
      <c r="C73" s="24"/>
      <c r="D73" s="25"/>
      <c r="E73" s="45"/>
      <c r="F73" s="45"/>
      <c r="G73" s="28"/>
      <c r="H73" s="29" t="n">
        <f aca="false">IF(OR(RIGHT(D73,1)="V",RIGHT(D73,1)="J"),VALUE(LEFT(D73,LEN(D73)-1)),D73)</f>
        <v>0</v>
      </c>
      <c r="I73" s="28" t="e">
        <f aca="false">Q73&amp;COUNTIF($H$2:$H73,H73)</f>
        <v>#N/A</v>
      </c>
      <c r="J73" s="28" t="e">
        <f aca="false">VLOOKUP(L73,ClubNames,2,FALSE())&amp;COUNTIF($L$2:$L73,L73)</f>
        <v>#N/A</v>
      </c>
      <c r="L73" s="30"/>
      <c r="M73" s="49"/>
      <c r="O73" s="9" t="n">
        <v>72</v>
      </c>
      <c r="P73" s="14" t="e">
        <f aca="false">VLOOKUP(I73,J:M,4,FALSE())&amp;IF(RIGHT(D73,1)="V"," (V)",IF(RIGHT(D73,1)="J"," (J)",""))</f>
        <v>#N/A</v>
      </c>
      <c r="Q73" s="14" t="e">
        <f aca="false">VLOOKUP(H73,ClubNames,2,FALSE())</f>
        <v>#N/A</v>
      </c>
      <c r="R73" s="15" t="n">
        <f aca="false">TIME(A73,B73,C73)</f>
        <v>0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45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VLOOKUP(I74,J:M,4,FALSE())&amp;IF(RIGHT(D74,1)="V"," (V)",IF(RIGHT(D74,1)="J","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45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VLOOKUP(I75,J:M,4,FALSE())&amp;IF(RIGHT(D75,1)="V"," (V)",IF(RIGHT(D75,1)="J","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45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VLOOKUP(I76,J:M,4,FALSE())&amp;IF(RIGHT(D76,1)="V"," (V)",IF(RIGHT(D76,1)="J","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45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VLOOKUP(I77,J:M,4,FALSE())&amp;IF(RIGHT(D77,1)="V"," (V)",IF(RIGHT(D77,1)="J","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45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VLOOKUP(I78,J:M,4,FALSE())&amp;IF(RIGHT(D78,1)="V"," (V)",IF(RIGHT(D78,1)="J","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45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VLOOKUP(I79,J:M,4,FALSE())&amp;IF(RIGHT(D79,1)="V"," (V)",IF(RIGHT(D79,1)="J","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45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VLOOKUP(I80,J:M,4,FALSE())&amp;IF(RIGHT(D80,1)="V"," (V)",IF(RIGHT(D80,1)="J","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45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VLOOKUP(I81,J:M,4,FALSE())&amp;IF(RIGHT(D81,1)="V"," (V)",IF(RIGHT(D81,1)="J","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45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VLOOKUP(I82,J:M,4,FALSE())&amp;IF(RIGHT(D82,1)="V"," (V)",IF(RIGHT(D82,1)="J","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45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VLOOKUP(I83,J:M,4,FALSE())&amp;IF(RIGHT(D83,1)="V"," (V)",IF(RIGHT(D83,1)="J","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45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VLOOKUP(I84,J:M,4,FALSE())&amp;IF(RIGHT(D84,1)="V"," (V)",IF(RIGHT(D84,1)="J","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45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VLOOKUP(I85,J:M,4,FALSE())&amp;IF(RIGHT(D85,1)="V"," (V)",IF(RIGHT(D85,1)="J","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45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VLOOKUP(I86,J:M,4,FALSE())&amp;IF(RIGHT(D86,1)="V"," (V)",IF(RIGHT(D86,1)="J","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45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VLOOKUP(I87,J:M,4,FALSE())&amp;IF(RIGHT(D87,1)="V"," (V)",IF(RIGHT(D87,1)="J","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45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VLOOKUP(I88,J:M,4,FALSE())&amp;IF(RIGHT(D88,1)="V"," (V)",IF(RIGHT(D88,1)="J","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45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VLOOKUP(I89,J:M,4,FALSE())&amp;IF(RIGHT(D89,1)="V"," (V)",IF(RIGHT(D89,1)="J","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F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VLOOKUP(I90,J:M,4,FALSE())&amp;IF(RIGHT(D90,1)="V"," (V)",IF(RIGHT(D90,1)="J","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F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VLOOKUP(I91,J:M,4,FALSE())&amp;IF(RIGHT(D91,1)="V"," (V)",IF(RIGHT(D91,1)="J","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F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VLOOKUP(I92,J:M,4,FALSE())&amp;IF(RIGHT(D92,1)="V"," (V)",IF(RIGHT(D92,1)="J","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F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VLOOKUP(I93,J:M,4,FALSE())&amp;IF(RIGHT(D93,1)="V"," (V)",IF(RIGHT(D93,1)="J","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F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VLOOKUP(I94,J:M,4,FALSE())&amp;IF(RIGHT(D94,1)="V"," (V)",IF(RIGHT(D94,1)="J","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F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VLOOKUP(I95,J:M,4,FALSE())&amp;IF(RIGHT(D95,1)="V"," (V)",IF(RIGHT(D95,1)="J","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F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VLOOKUP(I96,J:M,4,FALSE())&amp;IF(RIGHT(D96,1)="V"," (V)",IF(RIGHT(D96,1)="J","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F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VLOOKUP(I97,J:M,4,FALSE())&amp;IF(RIGHT(D97,1)="V"," (V)",IF(RIGHT(D97,1)="J","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F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VLOOKUP(I98,J:M,4,FALSE())&amp;IF(RIGHT(D98,1)="V"," (V)",IF(RIGHT(D98,1)="J","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F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VLOOKUP(I99,J:M,4,FALSE())&amp;IF(RIGHT(D99,1)="V"," (V)",IF(RIGHT(D99,1)="J","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F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VLOOKUP(I100,J:M,4,FALSE())&amp;IF(RIGHT(D100,1)="V"," (V)",IF(RIGHT(D100,1)="J","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F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VLOOKUP(I101,J:M,4,FALSE())&amp;IF(RIGHT(D101,1)="V"," (V)",IF(RIGHT(D101,1)="J","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F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VLOOKUP(I102,J:M,4,FALSE())&amp;IF(RIGHT(D102,1)="V"," (V)",IF(RIGHT(D102,1)="J","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F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VLOOKUP(I103,J:M,4,FALSE())&amp;IF(RIGHT(D103,1)="V"," (V)",IF(RIGHT(D103,1)="J","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F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VLOOKUP(I104,J:M,4,FALSE())&amp;IF(RIGHT(D104,1)="V"," (V)",IF(RIGHT(D104,1)="J","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F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VLOOKUP(I105,J:M,4,FALSE())&amp;IF(RIGHT(D105,1)="V"," (V)",IF(RIGHT(D105,1)="J","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F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VLOOKUP(I106,J:M,4,FALSE())&amp;IF(RIGHT(D106,1)="V"," (V)",IF(RIGHT(D106,1)="J","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F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VLOOKUP(I107,J:M,4,FALSE())&amp;IF(RIGHT(D107,1)="V"," (V)",IF(RIGHT(D107,1)="J","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F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VLOOKUP(I108,J:M,4,FALSE())&amp;IF(RIGHT(D108,1)="V"," (V)",IF(RIGHT(D108,1)="J","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F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VLOOKUP(I109,J:M,4,FALSE())&amp;IF(RIGHT(D109,1)="V"," (V)",IF(RIGHT(D109,1)="J","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F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VLOOKUP(I110,J:M,4,FALSE())&amp;IF(RIGHT(D110,1)="V"," (V)",IF(RIGHT(D110,1)="J","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F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VLOOKUP(I111,J:M,4,FALSE())&amp;IF(RIGHT(D111,1)="V"," (V)",IF(RIGHT(D111,1)="J","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F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VLOOKUP(I112,J:M,4,FALSE())&amp;IF(RIGHT(D112,1)="V"," (V)",IF(RIGHT(D112,1)="J","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F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VLOOKUP(I113,J:M,4,FALSE())&amp;IF(RIGHT(D113,1)="V"," (V)",IF(RIGHT(D113,1)="J","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F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VLOOKUP(I114,J:M,4,FALSE())&amp;IF(RIGHT(D114,1)="V"," (V)",IF(RIGHT(D114,1)="J","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F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VLOOKUP(I115,J:M,4,FALSE())&amp;IF(RIGHT(D115,1)="V"," (V)",IF(RIGHT(D115,1)="J","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F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VLOOKUP(I116,J:M,4,FALSE())&amp;IF(RIGHT(D116,1)="V"," (V)",IF(RIGHT(D116,1)="J","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F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VLOOKUP(I117,J:M,4,FALSE())&amp;IF(RIGHT(D117,1)="V"," (V)",IF(RIGHT(D117,1)="J","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F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VLOOKUP(I118,J:M,4,FALSE())&amp;IF(RIGHT(D118,1)="V"," (V)",IF(RIGHT(D118,1)="J","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F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VLOOKUP(I119,J:M,4,FALSE())&amp;IF(RIGHT(D119,1)="V"," (V)",IF(RIGHT(D119,1)="J","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F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VLOOKUP(I120,J:M,4,FALSE())&amp;IF(RIGHT(D120,1)="V"," (V)",IF(RIGHT(D120,1)="J","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F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VLOOKUP(I121,J:M,4,FALSE())&amp;IF(RIGHT(D121,1)="V"," (V)",IF(RIGHT(D121,1)="J","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F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VLOOKUP(I122,J:M,4,FALSE())&amp;IF(RIGHT(D122,1)="V"," (V)",IF(RIGHT(D122,1)="J","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F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VLOOKUP(I123,J:M,4,FALSE())&amp;IF(RIGHT(D123,1)="V"," (V)",IF(RIGHT(D123,1)="J","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F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VLOOKUP(I124,J:M,4,FALSE())&amp;IF(RIGHT(D124,1)="V"," (V)",IF(RIGHT(D124,1)="J","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F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VLOOKUP(I125,J:M,4,FALSE())&amp;IF(RIGHT(D125,1)="V"," (V)",IF(RIGHT(D125,1)="J","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F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VLOOKUP(I126,J:M,4,FALSE())&amp;IF(RIGHT(D126,1)="V"," (V)",IF(RIGHT(D126,1)="J","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F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VLOOKUP(I127,J:M,4,FALSE())&amp;IF(RIGHT(D127,1)="V"," (V)",IF(RIGHT(D127,1)="J","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F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VLOOKUP(I128,J:M,4,FALSE())&amp;IF(RIGHT(D128,1)="V"," (V)",IF(RIGHT(D128,1)="J","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F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VLOOKUP(I129,J:M,4,FALSE())&amp;IF(RIGHT(D129,1)="V"," (V)",IF(RIGHT(D129,1)="J","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F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VLOOKUP(I130,J:M,4,FALSE())&amp;IF(RIGHT(D130,1)="V"," (V)",IF(RIGHT(D130,1)="J","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F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VLOOKUP(I131,J:M,4,FALSE())&amp;IF(RIGHT(D131,1)="V"," (V)",IF(RIGHT(D131,1)="J","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F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VLOOKUP(I132,J:M,4,FALSE())&amp;IF(RIGHT(D132,1)="V"," (V)",IF(RIGHT(D132,1)="J","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F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VLOOKUP(I133,J:M,4,FALSE())&amp;IF(RIGHT(D133,1)="V"," (V)",IF(RIGHT(D133,1)="J","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F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VLOOKUP(I134,J:M,4,FALSE())&amp;IF(RIGHT(D134,1)="V"," (V)",IF(RIGHT(D134,1)="J","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F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VLOOKUP(I135,J:M,4,FALSE())&amp;IF(RIGHT(D135,1)="V"," (V)",IF(RIGHT(D135,1)="J","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83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70" t="s">
        <v>519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216</v>
      </c>
      <c r="C2" s="24" t="n">
        <v>58</v>
      </c>
      <c r="D2" s="25" t="n">
        <v>11</v>
      </c>
      <c r="E2" s="26" t="n">
        <v>1</v>
      </c>
      <c r="F2" s="27" t="str">
        <f aca="false">Clubs!B3</f>
        <v>Edinburgh AC</v>
      </c>
      <c r="G2" s="28" t="n">
        <f aca="false">COUNTIF($H:$H,E2)</f>
        <v>4</v>
      </c>
      <c r="H2" s="29" t="n">
        <f aca="false">IF(OR(RIGHT(D2,1)="V",RIGHT(D2,1)="J"),VALUE(LEFT(D2,LEN(D2)-1)),D2)</f>
        <v>11</v>
      </c>
      <c r="I2" s="28" t="str">
        <f aca="false">Q2&amp;COUNTIF($H$2:$H2,H2)</f>
        <v>Falkirk Victoria Harriers1</v>
      </c>
      <c r="J2" s="28" t="str">
        <f aca="false">VLOOKUP(L2,ClubNames,2,FALSE())&amp;COUNTIF($L$2:$L2,L2)</f>
        <v>Edinburgh AC1</v>
      </c>
      <c r="L2" s="30" t="n">
        <v>1</v>
      </c>
      <c r="M2" s="76" t="s">
        <v>613</v>
      </c>
      <c r="O2" s="9" t="n">
        <v>1</v>
      </c>
      <c r="P2" s="14" t="str">
        <f aca="false">VLOOKUP(I2,J:M,4,FALSE())&amp;IF(RIGHT(D2,1)="V"," (V)",IF(RIGHT(D2,1)="J"," (J)",""))</f>
        <v>Harrison MacMillan</v>
      </c>
      <c r="Q2" s="14" t="str">
        <f aca="false">VLOOKUP(H2,ClubNames,2,FALSE())</f>
        <v>Falkirk Victoria Harriers</v>
      </c>
      <c r="R2" s="15" t="n">
        <f aca="false">TIME(A2,B2,C2)</f>
        <v>0.0131712962962963</v>
      </c>
    </row>
    <row r="3" customFormat="false" ht="15.75" hidden="false" customHeight="false" outlineLevel="0" collapsed="false">
      <c r="A3" s="16"/>
      <c r="B3" s="23" t="s">
        <v>222</v>
      </c>
      <c r="C3" s="24" t="n">
        <v>19</v>
      </c>
      <c r="D3" s="25" t="n">
        <v>29</v>
      </c>
      <c r="E3" s="26" t="n">
        <v>2</v>
      </c>
      <c r="F3" s="27" t="str">
        <f aca="false">Clubs!B4</f>
        <v>Perth Road Runners</v>
      </c>
      <c r="G3" s="28" t="n">
        <f aca="false">COUNTIF($H:$H,E3)</f>
        <v>0</v>
      </c>
      <c r="H3" s="29" t="n">
        <f aca="false">IF(OR(RIGHT(D3,1)="V",RIGHT(D3,1)="J"),VALUE(LEFT(D3,LEN(D3)-1)),D3)</f>
        <v>29</v>
      </c>
      <c r="I3" s="28" t="str">
        <f aca="false">Q3&amp;COUNTIF($H$2:$H3,H3)</f>
        <v>Team Borders1</v>
      </c>
      <c r="J3" s="28" t="str">
        <f aca="false">VLOOKUP(L3,ClubNames,2,FALSE())&amp;COUNTIF($L$2:$L3,L3)</f>
        <v>Edinburgh AC2</v>
      </c>
      <c r="L3" s="30" t="n">
        <v>1</v>
      </c>
      <c r="M3" s="76" t="s">
        <v>614</v>
      </c>
      <c r="O3" s="9" t="n">
        <f aca="false">1+O2</f>
        <v>2</v>
      </c>
      <c r="P3" s="14" t="str">
        <f aca="false">VLOOKUP(I3,J:M,4,FALSE())&amp;IF(RIGHT(D3,1)="V"," (V)",IF(RIGHT(D3,1)="J"," (J)",""))</f>
        <v>Seb Darlow</v>
      </c>
      <c r="Q3" s="14" t="str">
        <f aca="false">VLOOKUP(H3,ClubNames,2,FALSE())</f>
        <v>Team Borders</v>
      </c>
      <c r="R3" s="15" t="n">
        <f aca="false">TIME(A3,B3,C3)</f>
        <v>0.0134143518518519</v>
      </c>
    </row>
    <row r="4" customFormat="false" ht="15.75" hidden="false" customHeight="false" outlineLevel="0" collapsed="false">
      <c r="A4" s="16"/>
      <c r="B4" s="23" t="s">
        <v>222</v>
      </c>
      <c r="C4" s="24" t="n">
        <v>23</v>
      </c>
      <c r="D4" s="25" t="n">
        <v>11</v>
      </c>
      <c r="E4" s="26" t="n">
        <v>3</v>
      </c>
      <c r="F4" s="27" t="str">
        <f aca="false">Clubs!B5</f>
        <v>Lothian Running Club</v>
      </c>
      <c r="G4" s="28" t="n">
        <f aca="false">COUNTIF($H:$H,E4)</f>
        <v>2</v>
      </c>
      <c r="H4" s="29" t="n">
        <f aca="false">IF(OR(RIGHT(D4,1)="V",RIGHT(D4,1)="J"),VALUE(LEFT(D4,LEN(D4)-1)),D4)</f>
        <v>11</v>
      </c>
      <c r="I4" s="28" t="str">
        <f aca="false">Q4&amp;COUNTIF($H$2:$H4,H4)</f>
        <v>Falkirk Victoria Harriers2</v>
      </c>
      <c r="J4" s="28" t="str">
        <f aca="false">VLOOKUP(L4,ClubNames,2,FALSE())&amp;COUNTIF($L$2:$L4,L4)</f>
        <v>Edinburgh AC3</v>
      </c>
      <c r="L4" s="30" t="n">
        <v>1</v>
      </c>
      <c r="M4" s="76" t="s">
        <v>615</v>
      </c>
      <c r="O4" s="9" t="n">
        <f aca="false">1+O3</f>
        <v>3</v>
      </c>
      <c r="P4" s="14" t="str">
        <f aca="false">VLOOKUP(I4,J:M,4,FALSE())&amp;IF(RIGHT(D4,1)="V"," (V)",IF(RIGHT(D4,1)="J"," (J)",""))</f>
        <v>Luke Sedman</v>
      </c>
      <c r="Q4" s="14" t="str">
        <f aca="false">VLOOKUP(H4,ClubNames,2,FALSE())</f>
        <v>Falkirk Victoria Harriers</v>
      </c>
      <c r="R4" s="15" t="n">
        <f aca="false">TIME(A4,B4,C4)</f>
        <v>0.0134606481481481</v>
      </c>
    </row>
    <row r="5" customFormat="false" ht="15.75" hidden="false" customHeight="false" outlineLevel="0" collapsed="false">
      <c r="A5" s="16"/>
      <c r="B5" s="23" t="s">
        <v>222</v>
      </c>
      <c r="C5" s="24" t="n">
        <v>25</v>
      </c>
      <c r="D5" s="25" t="n">
        <v>29</v>
      </c>
      <c r="E5" s="26" t="n">
        <v>4</v>
      </c>
      <c r="F5" s="27" t="str">
        <f aca="false">Clubs!B6</f>
        <v>Teviotdale Harriers</v>
      </c>
      <c r="G5" s="28" t="n">
        <f aca="false">COUNTIF($H:$H,E5)</f>
        <v>0</v>
      </c>
      <c r="H5" s="29" t="n">
        <f aca="false">IF(OR(RIGHT(D5,1)="V",RIGHT(D5,1)="J"),VALUE(LEFT(D5,LEN(D5)-1)),D5)</f>
        <v>29</v>
      </c>
      <c r="I5" s="28" t="str">
        <f aca="false">Q5&amp;COUNTIF($H$2:$H5,H5)</f>
        <v>Team Borders2</v>
      </c>
      <c r="J5" s="28" t="str">
        <f aca="false">VLOOKUP(L5,ClubNames,2,FALSE())&amp;COUNTIF($L$2:$L5,L5)</f>
        <v>Edinburgh AC4</v>
      </c>
      <c r="L5" s="30" t="n">
        <v>1</v>
      </c>
      <c r="M5" s="74" t="s">
        <v>616</v>
      </c>
      <c r="O5" s="9" t="n">
        <f aca="false">1+O4</f>
        <v>4</v>
      </c>
      <c r="P5" s="14" t="str">
        <f aca="false">VLOOKUP(I5,J:M,4,FALSE())&amp;IF(RIGHT(D5,1)="V"," (V)",IF(RIGHT(D5,1)="J"," (J)",""))</f>
        <v>Oliver Hastie</v>
      </c>
      <c r="Q5" s="14" t="str">
        <f aca="false">VLOOKUP(H5,ClubNames,2,FALSE())</f>
        <v>Team Borders</v>
      </c>
      <c r="R5" s="15" t="n">
        <f aca="false">TIME(A5,B5,C5)</f>
        <v>0.0134837962962963</v>
      </c>
    </row>
    <row r="6" customFormat="false" ht="15.75" hidden="false" customHeight="false" outlineLevel="0" collapsed="false">
      <c r="A6" s="16"/>
      <c r="B6" s="23" t="s">
        <v>235</v>
      </c>
      <c r="C6" s="24" t="n">
        <v>9</v>
      </c>
      <c r="D6" s="25" t="n">
        <v>29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29</v>
      </c>
      <c r="I6" s="28" t="str">
        <f aca="false">Q6&amp;COUNTIF($H$2:$H6,H6)</f>
        <v>Team Borders3</v>
      </c>
      <c r="J6" s="28" t="str">
        <f aca="false">VLOOKUP(L6,ClubNames,2,FALSE())&amp;COUNTIF($L$2:$L6,L6)</f>
        <v>Lothian Running Club1</v>
      </c>
      <c r="L6" s="30" t="n">
        <v>3</v>
      </c>
      <c r="M6" s="34" t="s">
        <v>617</v>
      </c>
      <c r="O6" s="9" t="n">
        <f aca="false">1+O5</f>
        <v>5</v>
      </c>
      <c r="P6" s="14" t="str">
        <f aca="false">VLOOKUP(I6,J:M,4,FALSE())&amp;IF(RIGHT(D6,1)="V"," (V)",IF(RIGHT(D6,1)="J"," (J)",""))</f>
        <v>Gregor Adamson</v>
      </c>
      <c r="Q6" s="14" t="str">
        <f aca="false">VLOOKUP(H6,ClubNames,2,FALSE())</f>
        <v>Team Borders</v>
      </c>
      <c r="R6" s="15" t="n">
        <f aca="false">TIME(A6,B6,C6)</f>
        <v>0.0139930555555556</v>
      </c>
    </row>
    <row r="7" customFormat="false" ht="15.75" hidden="false" customHeight="false" outlineLevel="0" collapsed="false">
      <c r="A7" s="16"/>
      <c r="B7" s="23" t="s">
        <v>235</v>
      </c>
      <c r="C7" s="24" t="n">
        <v>19</v>
      </c>
      <c r="D7" s="25" t="n">
        <v>3</v>
      </c>
      <c r="E7" s="26" t="n">
        <v>6</v>
      </c>
      <c r="F7" s="27" t="str">
        <f aca="false">Clubs!B8</f>
        <v>Aberdeen AAC</v>
      </c>
      <c r="G7" s="28" t="n">
        <f aca="false">COUNTIF($H:$H,E7)</f>
        <v>4</v>
      </c>
      <c r="H7" s="29" t="n">
        <f aca="false">IF(OR(RIGHT(D7,1)="V",RIGHT(D7,1)="J"),VALUE(LEFT(D7,LEN(D7)-1)),D7)</f>
        <v>3</v>
      </c>
      <c r="I7" s="28" t="str">
        <f aca="false">Q7&amp;COUNTIF($H$2:$H7,H7)</f>
        <v>Lothian Running Club1</v>
      </c>
      <c r="J7" s="28" t="str">
        <f aca="false">VLOOKUP(L7,ClubNames,2,FALSE())&amp;COUNTIF($L$2:$L7,L7)</f>
        <v>Lothian Running Club2</v>
      </c>
      <c r="L7" s="30" t="n">
        <v>3</v>
      </c>
      <c r="M7" s="34" t="s">
        <v>618</v>
      </c>
      <c r="O7" s="9" t="n">
        <f aca="false">1+O6</f>
        <v>6</v>
      </c>
      <c r="P7" s="14" t="str">
        <f aca="false">VLOOKUP(I7,J:M,4,FALSE())&amp;IF(RIGHT(D7,1)="V"," (V)",IF(RIGHT(D7,1)="J"," (J)",""))</f>
        <v>Danny Fletcher</v>
      </c>
      <c r="Q7" s="14" t="str">
        <f aca="false">VLOOKUP(H7,ClubNames,2,FALSE())</f>
        <v>Lothian Running Club</v>
      </c>
      <c r="R7" s="15" t="n">
        <f aca="false">TIME(A7,B7,C7)</f>
        <v>0.0141087962962963</v>
      </c>
    </row>
    <row r="8" customFormat="false" ht="15.75" hidden="false" customHeight="false" outlineLevel="0" collapsed="false">
      <c r="A8" s="16"/>
      <c r="B8" s="23" t="s">
        <v>235</v>
      </c>
      <c r="C8" s="24" t="n">
        <v>34</v>
      </c>
      <c r="D8" s="25" t="n">
        <v>6</v>
      </c>
      <c r="E8" s="26" t="n">
        <v>7</v>
      </c>
      <c r="F8" s="27" t="str">
        <f aca="false">Clubs!B9</f>
        <v>Pitreavie AAC</v>
      </c>
      <c r="G8" s="28" t="n">
        <f aca="false">COUNTIF($H:$H,E8)</f>
        <v>0</v>
      </c>
      <c r="H8" s="29" t="n">
        <f aca="false">IF(OR(RIGHT(D8,1)="V",RIGHT(D8,1)="J"),VALUE(LEFT(D8,LEN(D8)-1)),D8)</f>
        <v>6</v>
      </c>
      <c r="I8" s="28" t="str">
        <f aca="false">Q8&amp;COUNTIF($H$2:$H8,H8)</f>
        <v>Aberdeen AAC1</v>
      </c>
      <c r="J8" s="28" t="str">
        <f aca="false">VLOOKUP(L8,ClubNames,2,FALSE())&amp;COUNTIF($L$2:$L8,L8)</f>
        <v>Aberdeen AAC1</v>
      </c>
      <c r="L8" s="30" t="n">
        <v>6</v>
      </c>
      <c r="M8" s="32" t="s">
        <v>619</v>
      </c>
      <c r="O8" s="9" t="n">
        <f aca="false">1+O7</f>
        <v>7</v>
      </c>
      <c r="P8" s="14" t="str">
        <f aca="false">VLOOKUP(I8,J:M,4,FALSE())&amp;IF(RIGHT(D8,1)="V"," (V)",IF(RIGHT(D8,1)="J"," (J)",""))</f>
        <v>Blair Blackwood</v>
      </c>
      <c r="Q8" s="14" t="str">
        <f aca="false">VLOOKUP(H8,ClubNames,2,FALSE())</f>
        <v>Aberdeen AAC</v>
      </c>
      <c r="R8" s="15" t="n">
        <f aca="false">TIME(A8,B8,C8)</f>
        <v>0.0142824074074074</v>
      </c>
    </row>
    <row r="9" customFormat="false" ht="15.75" hidden="false" customHeight="false" outlineLevel="0" collapsed="false">
      <c r="A9" s="16"/>
      <c r="B9" s="23" t="s">
        <v>235</v>
      </c>
      <c r="C9" s="24" t="n">
        <v>48</v>
      </c>
      <c r="D9" s="25" t="n">
        <v>29</v>
      </c>
      <c r="E9" s="26" t="n">
        <v>8</v>
      </c>
      <c r="F9" s="27" t="str">
        <f aca="false">Clubs!B10</f>
        <v>Fife AC</v>
      </c>
      <c r="G9" s="28" t="n">
        <f aca="false">COUNTIF($H:$H,E9)</f>
        <v>0</v>
      </c>
      <c r="H9" s="29" t="n">
        <f aca="false">IF(OR(RIGHT(D9,1)="V",RIGHT(D9,1)="J"),VALUE(LEFT(D9,LEN(D9)-1)),D9)</f>
        <v>29</v>
      </c>
      <c r="I9" s="28" t="str">
        <f aca="false">Q9&amp;COUNTIF($H$2:$H9,H9)</f>
        <v>Team Borders4</v>
      </c>
      <c r="J9" s="28" t="str">
        <f aca="false">VLOOKUP(L9,ClubNames,2,FALSE())&amp;COUNTIF($L$2:$L9,L9)</f>
        <v>Aberdeen AAC2</v>
      </c>
      <c r="L9" s="30" t="n">
        <v>6</v>
      </c>
      <c r="M9" s="32" t="s">
        <v>620</v>
      </c>
      <c r="O9" s="9" t="n">
        <f aca="false">1+O8</f>
        <v>8</v>
      </c>
      <c r="P9" s="14" t="str">
        <f aca="false">VLOOKUP(I9,J:M,4,FALSE())&amp;IF(RIGHT(D9,1)="V"," (V)",IF(RIGHT(D9,1)="J"," (J)",""))</f>
        <v>Archie Dalgliesh</v>
      </c>
      <c r="Q9" s="14" t="str">
        <f aca="false">VLOOKUP(H9,ClubNames,2,FALSE())</f>
        <v>Team Borders</v>
      </c>
      <c r="R9" s="15" t="n">
        <f aca="false">TIME(A9,B9,C9)</f>
        <v>0.0144444444444444</v>
      </c>
    </row>
    <row r="10" customFormat="false" ht="15.75" hidden="false" customHeight="false" outlineLevel="0" collapsed="false">
      <c r="A10" s="16"/>
      <c r="B10" s="23" t="s">
        <v>250</v>
      </c>
      <c r="C10" s="24" t="n">
        <v>3</v>
      </c>
      <c r="D10" s="25" t="n">
        <v>40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40</v>
      </c>
      <c r="I10" s="28" t="str">
        <f aca="false">Q10&amp;COUNTIF($H$2:$H10,H10)</f>
        <v>Team East Lothian1</v>
      </c>
      <c r="J10" s="28" t="str">
        <f aca="false">VLOOKUP(L10,ClubNames,2,FALSE())&amp;COUNTIF($L$2:$L10,L10)</f>
        <v>Aberdeen AAC3</v>
      </c>
      <c r="L10" s="30" t="n">
        <v>6</v>
      </c>
      <c r="M10" s="31" t="s">
        <v>621</v>
      </c>
      <c r="O10" s="9" t="n">
        <f aca="false">1+O9</f>
        <v>9</v>
      </c>
      <c r="P10" s="14" t="str">
        <f aca="false">VLOOKUP(I10,J:M,4,FALSE())&amp;IF(RIGHT(D10,1)="V"," (V)",IF(RIGHT(D10,1)="J"," (J)",""))</f>
        <v>Leo Grilli</v>
      </c>
      <c r="Q10" s="14" t="str">
        <f aca="false">VLOOKUP(H10,ClubNames,2,FALSE())</f>
        <v>Team East Lothian</v>
      </c>
      <c r="R10" s="15" t="n">
        <f aca="false">TIME(A10,B10,C10)</f>
        <v>0.0146180555555556</v>
      </c>
    </row>
    <row r="11" customFormat="false" ht="15.75" hidden="false" customHeight="false" outlineLevel="0" collapsed="false">
      <c r="A11" s="16"/>
      <c r="B11" s="23" t="s">
        <v>250</v>
      </c>
      <c r="C11" s="24" t="n">
        <v>16</v>
      </c>
      <c r="D11" s="25" t="n">
        <v>1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1</v>
      </c>
      <c r="I11" s="28" t="str">
        <f aca="false">Q11&amp;COUNTIF($H$2:$H11,H11)</f>
        <v>Edinburgh AC1</v>
      </c>
      <c r="J11" s="28" t="str">
        <f aca="false">VLOOKUP(L11,ClubNames,2,FALSE())&amp;COUNTIF($L$2:$L11,L11)</f>
        <v>Aberdeen AAC4</v>
      </c>
      <c r="L11" s="30" t="n">
        <v>6</v>
      </c>
      <c r="M11" s="32" t="s">
        <v>622</v>
      </c>
      <c r="O11" s="9" t="n">
        <f aca="false">1+O10</f>
        <v>10</v>
      </c>
      <c r="P11" s="14" t="str">
        <f aca="false">VLOOKUP(I11,J:M,4,FALSE())&amp;IF(RIGHT(D11,1)="V"," (V)",IF(RIGHT(D11,1)="J"," (J)",""))</f>
        <v>Lukas Sonnenville</v>
      </c>
      <c r="Q11" s="14" t="str">
        <f aca="false">VLOOKUP(H11,ClubNames,2,FALSE())</f>
        <v>Edinburgh AC</v>
      </c>
      <c r="R11" s="15" t="n">
        <f aca="false">TIME(A11,B11,C11)</f>
        <v>0.0147685185185185</v>
      </c>
    </row>
    <row r="12" customFormat="false" ht="15.75" hidden="false" customHeight="false" outlineLevel="0" collapsed="false">
      <c r="A12" s="16"/>
      <c r="B12" s="23" t="s">
        <v>250</v>
      </c>
      <c r="C12" s="24" t="n">
        <v>24</v>
      </c>
      <c r="D12" s="25" t="n">
        <v>6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3</v>
      </c>
      <c r="H12" s="29" t="n">
        <f aca="false">IF(OR(RIGHT(D12,1)="V",RIGHT(D12,1)="J"),VALUE(LEFT(D12,LEN(D12)-1)),D12)</f>
        <v>6</v>
      </c>
      <c r="I12" s="28" t="str">
        <f aca="false">Q12&amp;COUNTIF($H$2:$H12,H12)</f>
        <v>Aberdeen AAC2</v>
      </c>
      <c r="J12" s="28" t="str">
        <f aca="false">VLOOKUP(L12,ClubNames,2,FALSE())&amp;COUNTIF($L$2:$L12,L12)</f>
        <v>Falkirk Victoria Harriers1</v>
      </c>
      <c r="L12" s="30" t="n">
        <v>11</v>
      </c>
      <c r="M12" s="37" t="s">
        <v>623</v>
      </c>
      <c r="O12" s="9" t="n">
        <f aca="false">1+O11</f>
        <v>11</v>
      </c>
      <c r="P12" s="14" t="str">
        <f aca="false">VLOOKUP(I12,J:M,4,FALSE())&amp;IF(RIGHT(D12,1)="V"," (V)",IF(RIGHT(D12,1)="J"," (J)",""))</f>
        <v>Callum Vargesson</v>
      </c>
      <c r="Q12" s="14" t="str">
        <f aca="false">VLOOKUP(H12,ClubNames,2,FALSE())</f>
        <v>Aberdeen AAC</v>
      </c>
      <c r="R12" s="15" t="n">
        <f aca="false">TIME(A12,B12,C12)</f>
        <v>0.0148611111111111</v>
      </c>
    </row>
    <row r="13" customFormat="false" ht="15.75" hidden="false" customHeight="false" outlineLevel="0" collapsed="false">
      <c r="A13" s="16"/>
      <c r="B13" s="23" t="s">
        <v>250</v>
      </c>
      <c r="C13" s="24" t="n">
        <v>26</v>
      </c>
      <c r="D13" s="25" t="n">
        <v>6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0</v>
      </c>
      <c r="H13" s="29" t="n">
        <f aca="false">IF(OR(RIGHT(D13,1)="V",RIGHT(D13,1)="J"),VALUE(LEFT(D13,LEN(D13)-1)),D13)</f>
        <v>6</v>
      </c>
      <c r="I13" s="28" t="str">
        <f aca="false">Q13&amp;COUNTIF($H$2:$H13,H13)</f>
        <v>Aberdeen AAC3</v>
      </c>
      <c r="J13" s="28" t="str">
        <f aca="false">VLOOKUP(L13,ClubNames,2,FALSE())&amp;COUNTIF($L$2:$L13,L13)</f>
        <v>Falkirk Victoria Harriers2</v>
      </c>
      <c r="L13" s="30" t="n">
        <v>11</v>
      </c>
      <c r="M13" s="37" t="s">
        <v>624</v>
      </c>
      <c r="O13" s="9" t="n">
        <f aca="false">1+O12</f>
        <v>12</v>
      </c>
      <c r="P13" s="14" t="str">
        <f aca="false">VLOOKUP(I13,J:M,4,FALSE())&amp;IF(RIGHT(D13,1)="V"," (V)",IF(RIGHT(D13,1)="J"," (J)",""))</f>
        <v>Sam Brooks</v>
      </c>
      <c r="Q13" s="14" t="str">
        <f aca="false">VLOOKUP(H13,ClubNames,2,FALSE())</f>
        <v>Aberdeen AAC</v>
      </c>
      <c r="R13" s="15" t="n">
        <f aca="false">TIME(A13,B13,C13)</f>
        <v>0.0148842592592593</v>
      </c>
    </row>
    <row r="14" customFormat="false" ht="15.75" hidden="false" customHeight="false" outlineLevel="0" collapsed="false">
      <c r="A14" s="16"/>
      <c r="B14" s="23" t="s">
        <v>250</v>
      </c>
      <c r="C14" s="24" t="n">
        <v>38</v>
      </c>
      <c r="D14" s="25" t="n">
        <v>32</v>
      </c>
      <c r="E14" s="26" t="n">
        <v>13</v>
      </c>
      <c r="F14" s="27" t="str">
        <f aca="false">Clubs!B15</f>
        <v>Gala Harriers</v>
      </c>
      <c r="G14" s="28" t="n">
        <f aca="false">COUNTIF($H:$H,E14)</f>
        <v>0</v>
      </c>
      <c r="H14" s="29" t="n">
        <f aca="false">IF(OR(RIGHT(D14,1)="V",RIGHT(D14,1)="J"),VALUE(LEFT(D14,LEN(D14)-1)),D14)</f>
        <v>32</v>
      </c>
      <c r="I14" s="28" t="str">
        <f aca="false">Q14&amp;COUNTIF($H$2:$H14,H14)</f>
        <v>Lasswade AAC1</v>
      </c>
      <c r="J14" s="28" t="str">
        <f aca="false">VLOOKUP(L14,ClubNames,2,FALSE())&amp;COUNTIF($L$2:$L14,L14)</f>
        <v>Falkirk Victoria Harriers3</v>
      </c>
      <c r="L14" s="30" t="n">
        <v>11</v>
      </c>
      <c r="M14" s="37" t="s">
        <v>625</v>
      </c>
      <c r="O14" s="9" t="n">
        <f aca="false">1+O13</f>
        <v>13</v>
      </c>
      <c r="P14" s="14" t="str">
        <f aca="false">VLOOKUP(I14,J:M,4,FALSE())&amp;IF(RIGHT(D14,1)="V"," (V)",IF(RIGHT(D14,1)="J"," (J)",""))</f>
        <v>Finlay Glass</v>
      </c>
      <c r="Q14" s="14" t="str">
        <f aca="false">VLOOKUP(H14,ClubNames,2,FALSE())</f>
        <v>Lasswade AAC</v>
      </c>
      <c r="R14" s="15" t="n">
        <f aca="false">TIME(A14,B14,C14)</f>
        <v>0.0150231481481481</v>
      </c>
    </row>
    <row r="15" customFormat="false" ht="15.75" hidden="false" customHeight="false" outlineLevel="0" collapsed="false">
      <c r="A15" s="16"/>
      <c r="B15" s="23" t="s">
        <v>250</v>
      </c>
      <c r="C15" s="24" t="n">
        <v>48</v>
      </c>
      <c r="D15" s="25" t="n">
        <v>11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11</v>
      </c>
      <c r="I15" s="28" t="str">
        <f aca="false">Q15&amp;COUNTIF($H$2:$H15,H15)</f>
        <v>Falkirk Victoria Harriers3</v>
      </c>
      <c r="J15" s="28" t="str">
        <f aca="false">VLOOKUP(L15,ClubNames,2,FALSE())&amp;COUNTIF($L$2:$L15,L15)</f>
        <v>Harmeny AAC1</v>
      </c>
      <c r="L15" s="30" t="n">
        <v>20</v>
      </c>
      <c r="M15" s="42" t="s">
        <v>626</v>
      </c>
      <c r="O15" s="9" t="n">
        <f aca="false">1+O14</f>
        <v>14</v>
      </c>
      <c r="P15" s="14" t="str">
        <f aca="false">VLOOKUP(I15,J:M,4,FALSE())&amp;IF(RIGHT(D15,1)="V"," (V)",IF(RIGHT(D15,1)="J"," (J)",""))</f>
        <v>Cahal McAtarsney</v>
      </c>
      <c r="Q15" s="14" t="str">
        <f aca="false">VLOOKUP(H15,ClubNames,2,FALSE())</f>
        <v>Falkirk Victoria Harriers</v>
      </c>
      <c r="R15" s="15" t="n">
        <f aca="false">TIME(A15,B15,C15)</f>
        <v>0.0151388888888889</v>
      </c>
    </row>
    <row r="16" customFormat="false" ht="15.75" hidden="false" customHeight="false" outlineLevel="0" collapsed="false">
      <c r="A16" s="16"/>
      <c r="B16" s="23" t="s">
        <v>258</v>
      </c>
      <c r="C16" s="24" t="n">
        <v>0</v>
      </c>
      <c r="D16" s="25" t="n">
        <v>29</v>
      </c>
      <c r="E16" s="26" t="n">
        <v>15</v>
      </c>
      <c r="F16" s="27" t="str">
        <f aca="false">Clubs!B17</f>
        <v>Livingston AC</v>
      </c>
      <c r="G16" s="28" t="n">
        <f aca="false">COUNTIF($H:$H,E16)</f>
        <v>0</v>
      </c>
      <c r="H16" s="29" t="n">
        <f aca="false">IF(OR(RIGHT(D16,1)="V",RIGHT(D16,1)="J"),VALUE(LEFT(D16,LEN(D16)-1)),D16)</f>
        <v>29</v>
      </c>
      <c r="I16" s="28" t="str">
        <f aca="false">Q16&amp;COUNTIF($H$2:$H16,H16)</f>
        <v>Team Borders5</v>
      </c>
      <c r="J16" s="28" t="str">
        <f aca="false">VLOOKUP(L16,ClubNames,2,FALSE())&amp;COUNTIF($L$2:$L16,L16)</f>
        <v>Harmeny AAC2</v>
      </c>
      <c r="L16" s="30" t="n">
        <v>20</v>
      </c>
      <c r="M16" s="42" t="s">
        <v>627</v>
      </c>
      <c r="O16" s="9" t="n">
        <f aca="false">1+O15</f>
        <v>15</v>
      </c>
      <c r="P16" s="14" t="str">
        <f aca="false">VLOOKUP(I16,J:M,4,FALSE())&amp;IF(RIGHT(D16,1)="V"," (V)",IF(RIGHT(D16,1)="J"," (J)",""))</f>
        <v>Charlie Dalgliesh</v>
      </c>
      <c r="Q16" s="14" t="str">
        <f aca="false">VLOOKUP(H16,ClubNames,2,FALSE())</f>
        <v>Team Borders</v>
      </c>
      <c r="R16" s="15" t="n">
        <f aca="false">TIME(A16,B16,C16)</f>
        <v>0.0152777777777778</v>
      </c>
    </row>
    <row r="17" customFormat="false" ht="15.75" hidden="false" customHeight="false" outlineLevel="0" collapsed="false">
      <c r="A17" s="16"/>
      <c r="B17" s="23" t="s">
        <v>258</v>
      </c>
      <c r="C17" s="24" t="n">
        <v>0</v>
      </c>
      <c r="D17" s="25" t="n">
        <v>6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0</v>
      </c>
      <c r="H17" s="29" t="n">
        <f aca="false">IF(OR(RIGHT(D17,1)="V",RIGHT(D17,1)="J"),VALUE(LEFT(D17,LEN(D17)-1)),D17)</f>
        <v>6</v>
      </c>
      <c r="I17" s="28" t="str">
        <f aca="false">Q17&amp;COUNTIF($H$2:$H17,H17)</f>
        <v>Aberdeen AAC4</v>
      </c>
      <c r="J17" s="28" t="str">
        <f aca="false">VLOOKUP(L17,ClubNames,2,FALSE())&amp;COUNTIF($L$2:$L17,L17)</f>
        <v>Harmeny AAC3</v>
      </c>
      <c r="L17" s="30" t="n">
        <v>20</v>
      </c>
      <c r="M17" s="42" t="s">
        <v>628</v>
      </c>
      <c r="O17" s="9" t="n">
        <f aca="false">1+O16</f>
        <v>16</v>
      </c>
      <c r="P17" s="14" t="str">
        <f aca="false">VLOOKUP(I17,J:M,4,FALSE())&amp;IF(RIGHT(D17,1)="V"," (V)",IF(RIGHT(D17,1)="J"," (J)",""))</f>
        <v>Euan Murphy</v>
      </c>
      <c r="Q17" s="14" t="str">
        <f aca="false">VLOOKUP(H17,ClubNames,2,FALSE())</f>
        <v>Aberdeen AAC</v>
      </c>
      <c r="R17" s="15" t="n">
        <f aca="false">TIME(A17,B17,C17)</f>
        <v>0.0152777777777778</v>
      </c>
    </row>
    <row r="18" customFormat="false" ht="15.75" hidden="false" customHeight="false" outlineLevel="0" collapsed="false">
      <c r="A18" s="16"/>
      <c r="B18" s="23" t="s">
        <v>258</v>
      </c>
      <c r="C18" s="24" t="n">
        <v>13</v>
      </c>
      <c r="D18" s="25" t="n">
        <v>1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0</v>
      </c>
      <c r="H18" s="29" t="n">
        <f aca="false">IF(OR(RIGHT(D18,1)="V",RIGHT(D18,1)="J"),VALUE(LEFT(D18,LEN(D18)-1)),D18)</f>
        <v>1</v>
      </c>
      <c r="I18" s="28" t="str">
        <f aca="false">Q18&amp;COUNTIF($H$2:$H18,H18)</f>
        <v>Edinburgh AC2</v>
      </c>
      <c r="J18" s="28" t="str">
        <f aca="false">VLOOKUP(L18,ClubNames,2,FALSE())&amp;COUNTIF($L$2:$L18,L18)</f>
        <v>Team Borders1</v>
      </c>
      <c r="L18" s="30" t="n">
        <v>29</v>
      </c>
      <c r="M18" s="32" t="s">
        <v>629</v>
      </c>
      <c r="O18" s="9" t="n">
        <f aca="false">1+O17</f>
        <v>17</v>
      </c>
      <c r="P18" s="14" t="str">
        <f aca="false">VLOOKUP(I18,J:M,4,FALSE())&amp;IF(RIGHT(D18,1)="V"," (V)",IF(RIGHT(D18,1)="J"," (J)",""))</f>
        <v>Josh Daunt</v>
      </c>
      <c r="Q18" s="14" t="str">
        <f aca="false">VLOOKUP(H18,ClubNames,2,FALSE())</f>
        <v>Edinburgh AC</v>
      </c>
      <c r="R18" s="15" t="n">
        <f aca="false">TIME(A18,B18,C18)</f>
        <v>0.0154282407407407</v>
      </c>
    </row>
    <row r="19" customFormat="false" ht="15.75" hidden="false" customHeight="false" outlineLevel="0" collapsed="false">
      <c r="A19" s="16"/>
      <c r="B19" s="23" t="s">
        <v>258</v>
      </c>
      <c r="C19" s="24" t="n">
        <v>19</v>
      </c>
      <c r="D19" s="25" t="n">
        <v>20</v>
      </c>
      <c r="E19" s="26" t="n">
        <v>18</v>
      </c>
      <c r="F19" s="27" t="str">
        <f aca="false">Clubs!B20</f>
        <v>Central AC</v>
      </c>
      <c r="G19" s="28" t="n">
        <f aca="false">COUNTIF($H:$H,E19)</f>
        <v>0</v>
      </c>
      <c r="H19" s="29" t="n">
        <f aca="false">IF(OR(RIGHT(D19,1)="V",RIGHT(D19,1)="J"),VALUE(LEFT(D19,LEN(D19)-1)),D19)</f>
        <v>20</v>
      </c>
      <c r="I19" s="28" t="str">
        <f aca="false">Q19&amp;COUNTIF($H$2:$H19,H19)</f>
        <v>Harmeny AAC1</v>
      </c>
      <c r="J19" s="28" t="str">
        <f aca="false">VLOOKUP(L19,ClubNames,2,FALSE())&amp;COUNTIF($L$2:$L19,L19)</f>
        <v>Team Borders2</v>
      </c>
      <c r="L19" s="30" t="n">
        <v>29</v>
      </c>
      <c r="M19" s="32" t="s">
        <v>630</v>
      </c>
      <c r="O19" s="9" t="n">
        <f aca="false">1+O18</f>
        <v>18</v>
      </c>
      <c r="P19" s="14" t="str">
        <f aca="false">VLOOKUP(I19,J:M,4,FALSE())&amp;IF(RIGHT(D19,1)="V"," (V)",IF(RIGHT(D19,1)="J"," (J)",""))</f>
        <v>Alistair Sproul</v>
      </c>
      <c r="Q19" s="14" t="str">
        <f aca="false">VLOOKUP(H19,ClubNames,2,FALSE())</f>
        <v>Harmeny AAC</v>
      </c>
      <c r="R19" s="15" t="n">
        <f aca="false">TIME(A19,B19,C19)</f>
        <v>0.0154976851851852</v>
      </c>
    </row>
    <row r="20" customFormat="false" ht="15.75" hidden="false" customHeight="false" outlineLevel="0" collapsed="false">
      <c r="A20" s="16"/>
      <c r="B20" s="23" t="s">
        <v>258</v>
      </c>
      <c r="C20" s="24" t="n">
        <v>42</v>
      </c>
      <c r="D20" s="25" t="n">
        <v>1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0</v>
      </c>
      <c r="H20" s="29" t="n">
        <f aca="false">IF(OR(RIGHT(D20,1)="V",RIGHT(D20,1)="J"),VALUE(LEFT(D20,LEN(D20)-1)),D20)</f>
        <v>1</v>
      </c>
      <c r="I20" s="28" t="str">
        <f aca="false">Q20&amp;COUNTIF($H$2:$H20,H20)</f>
        <v>Edinburgh AC3</v>
      </c>
      <c r="J20" s="28" t="str">
        <f aca="false">VLOOKUP(L20,ClubNames,2,FALSE())&amp;COUNTIF($L$2:$L20,L20)</f>
        <v>Team Borders3</v>
      </c>
      <c r="L20" s="30" t="n">
        <v>29</v>
      </c>
      <c r="M20" s="32" t="s">
        <v>631</v>
      </c>
      <c r="O20" s="9" t="n">
        <f aca="false">1+O19</f>
        <v>19</v>
      </c>
      <c r="P20" s="14" t="str">
        <f aca="false">VLOOKUP(I20,J:M,4,FALSE())&amp;IF(RIGHT(D20,1)="V"," (V)",IF(RIGHT(D20,1)="J"," (J)",""))</f>
        <v>Reuben Lees</v>
      </c>
      <c r="Q20" s="14" t="str">
        <f aca="false">VLOOKUP(H20,ClubNames,2,FALSE())</f>
        <v>Edinburgh AC</v>
      </c>
      <c r="R20" s="15" t="n">
        <f aca="false">TIME(A20,B20,C20)</f>
        <v>0.0157638888888889</v>
      </c>
    </row>
    <row r="21" customFormat="false" ht="15.75" hidden="false" customHeight="false" outlineLevel="0" collapsed="false">
      <c r="A21" s="16"/>
      <c r="B21" s="23" t="s">
        <v>258</v>
      </c>
      <c r="C21" s="24" t="n">
        <v>50</v>
      </c>
      <c r="D21" s="25" t="n">
        <v>20</v>
      </c>
      <c r="E21" s="26" t="n">
        <v>20</v>
      </c>
      <c r="F21" s="27" t="str">
        <f aca="false">Clubs!B22</f>
        <v>Harmeny AAC</v>
      </c>
      <c r="G21" s="28" t="n">
        <f aca="false">COUNTIF($H:$H,E21)</f>
        <v>3</v>
      </c>
      <c r="H21" s="29" t="n">
        <f aca="false">IF(OR(RIGHT(D21,1)="V",RIGHT(D21,1)="J"),VALUE(LEFT(D21,LEN(D21)-1)),D21)</f>
        <v>20</v>
      </c>
      <c r="I21" s="28" t="str">
        <f aca="false">Q21&amp;COUNTIF($H$2:$H21,H21)</f>
        <v>Harmeny AAC2</v>
      </c>
      <c r="J21" s="28" t="str">
        <f aca="false">VLOOKUP(L21,ClubNames,2,FALSE())&amp;COUNTIF($L$2:$L21,L21)</f>
        <v>Team Borders4</v>
      </c>
      <c r="L21" s="30" t="n">
        <v>29</v>
      </c>
      <c r="M21" s="31" t="s">
        <v>632</v>
      </c>
      <c r="O21" s="9" t="n">
        <f aca="false">1+O20</f>
        <v>20</v>
      </c>
      <c r="P21" s="14" t="str">
        <f aca="false">VLOOKUP(I21,J:M,4,FALSE())&amp;IF(RIGHT(D21,1)="V"," (V)",IF(RIGHT(D21,1)="J"," (J)",""))</f>
        <v>Sam Johnston</v>
      </c>
      <c r="Q21" s="14" t="str">
        <f aca="false">VLOOKUP(H21,ClubNames,2,FALSE())</f>
        <v>Harmeny AAC</v>
      </c>
      <c r="R21" s="15" t="n">
        <f aca="false">TIME(A21,B21,C21)</f>
        <v>0.0158564814814815</v>
      </c>
    </row>
    <row r="22" customFormat="false" ht="15.75" hidden="false" customHeight="false" outlineLevel="0" collapsed="false">
      <c r="A22" s="16"/>
      <c r="B22" s="23" t="s">
        <v>263</v>
      </c>
      <c r="C22" s="24" t="n">
        <v>12</v>
      </c>
      <c r="D22" s="25" t="n">
        <v>20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0</v>
      </c>
      <c r="H22" s="29" t="n">
        <f aca="false">IF(OR(RIGHT(D22,1)="V",RIGHT(D22,1)="J"),VALUE(LEFT(D22,LEN(D22)-1)),D22)</f>
        <v>20</v>
      </c>
      <c r="I22" s="28" t="str">
        <f aca="false">Q22&amp;COUNTIF($H$2:$H22,H22)</f>
        <v>Harmeny AAC3</v>
      </c>
      <c r="J22" s="28" t="str">
        <f aca="false">VLOOKUP(L22,ClubNames,2,FALSE())&amp;COUNTIF($L$2:$L22,L22)</f>
        <v>Team Borders5</v>
      </c>
      <c r="L22" s="30" t="n">
        <v>29</v>
      </c>
      <c r="M22" s="32" t="s">
        <v>633</v>
      </c>
      <c r="O22" s="9" t="n">
        <f aca="false">1+O21</f>
        <v>21</v>
      </c>
      <c r="P22" s="14" t="str">
        <f aca="false">VLOOKUP(I22,J:M,4,FALSE())&amp;IF(RIGHT(D22,1)="V"," (V)",IF(RIGHT(D22,1)="J"," (J)",""))</f>
        <v>Jacob Marshall</v>
      </c>
      <c r="Q22" s="14" t="str">
        <f aca="false">VLOOKUP(H22,ClubNames,2,FALSE())</f>
        <v>Harmeny AAC</v>
      </c>
      <c r="R22" s="15" t="n">
        <f aca="false">TIME(A22,B22,C22)</f>
        <v>0.0161111111111111</v>
      </c>
    </row>
    <row r="23" customFormat="false" ht="15.75" hidden="false" customHeight="false" outlineLevel="0" collapsed="false">
      <c r="A23" s="16"/>
      <c r="B23" s="23" t="s">
        <v>263</v>
      </c>
      <c r="C23" s="24" t="n">
        <v>32</v>
      </c>
      <c r="D23" s="25" t="n">
        <v>32</v>
      </c>
      <c r="E23" s="26" t="n"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32</v>
      </c>
      <c r="I23" s="28" t="str">
        <f aca="false">Q23&amp;COUNTIF($H$2:$H23,H23)</f>
        <v>Lasswade AAC2</v>
      </c>
      <c r="J23" s="28" t="str">
        <f aca="false">VLOOKUP(L23,ClubNames,2,FALSE())&amp;COUNTIF($L$2:$L23,L23)</f>
        <v>Lasswade AAC1</v>
      </c>
      <c r="L23" s="30" t="n">
        <v>32</v>
      </c>
      <c r="M23" s="32" t="s">
        <v>634</v>
      </c>
      <c r="O23" s="9" t="n">
        <f aca="false">1+O22</f>
        <v>22</v>
      </c>
      <c r="P23" s="14" t="str">
        <f aca="false">VLOOKUP(I23,J:M,4,FALSE())&amp;IF(RIGHT(D23,1)="V"," (V)",IF(RIGHT(D23,1)="J"," (J)",""))</f>
        <v>Struan Milne</v>
      </c>
      <c r="Q23" s="14" t="str">
        <f aca="false">VLOOKUP(H23,ClubNames,2,FALSE())</f>
        <v>Lasswade AAC</v>
      </c>
      <c r="R23" s="15" t="n">
        <f aca="false">TIME(A23,B23,C23)</f>
        <v>0.0163425925925926</v>
      </c>
    </row>
    <row r="24" customFormat="false" ht="15.75" hidden="false" customHeight="false" outlineLevel="0" collapsed="false">
      <c r="A24" s="16"/>
      <c r="B24" s="23" t="s">
        <v>265</v>
      </c>
      <c r="C24" s="24" t="n">
        <v>13</v>
      </c>
      <c r="D24" s="25" t="n">
        <v>32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0</v>
      </c>
      <c r="H24" s="29" t="n">
        <f aca="false">IF(OR(RIGHT(D24,1)="V",RIGHT(D24,1)="J"),VALUE(LEFT(D24,LEN(D24)-1)),D24)</f>
        <v>32</v>
      </c>
      <c r="I24" s="28" t="str">
        <f aca="false">Q24&amp;COUNTIF($H$2:$H24,H24)</f>
        <v>Lasswade AAC3</v>
      </c>
      <c r="J24" s="28" t="str">
        <f aca="false">VLOOKUP(L24,ClubNames,2,FALSE())&amp;COUNTIF($L$2:$L24,L24)</f>
        <v>Lasswade AAC2</v>
      </c>
      <c r="L24" s="30" t="n">
        <v>32</v>
      </c>
      <c r="M24" s="32" t="s">
        <v>635</v>
      </c>
      <c r="O24" s="9" t="n">
        <f aca="false">1+O23</f>
        <v>23</v>
      </c>
      <c r="P24" s="14" t="str">
        <f aca="false">VLOOKUP(I24,J:M,4,FALSE())&amp;IF(RIGHT(D24,1)="V"," (V)",IF(RIGHT(D24,1)="J"," (J)",""))</f>
        <v>Owen Sawyer</v>
      </c>
      <c r="Q24" s="14" t="str">
        <f aca="false">VLOOKUP(H24,ClubNames,2,FALSE())</f>
        <v>Lasswade AAC</v>
      </c>
      <c r="R24" s="15" t="n">
        <f aca="false">TIME(A24,B24,C24)</f>
        <v>0.0168171296296296</v>
      </c>
    </row>
    <row r="25" customFormat="false" ht="15.75" hidden="false" customHeight="false" outlineLevel="0" collapsed="false">
      <c r="A25" s="16"/>
      <c r="B25" s="23" t="s">
        <v>265</v>
      </c>
      <c r="C25" s="24" t="n">
        <v>56</v>
      </c>
      <c r="D25" s="25" t="n">
        <v>1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0</v>
      </c>
      <c r="H25" s="29" t="n">
        <f aca="false">IF(OR(RIGHT(D25,1)="V",RIGHT(D25,1)="J"),VALUE(LEFT(D25,LEN(D25)-1)),D25)</f>
        <v>1</v>
      </c>
      <c r="I25" s="28" t="str">
        <f aca="false">Q25&amp;COUNTIF($H$2:$H25,H25)</f>
        <v>Edinburgh AC4</v>
      </c>
      <c r="J25" s="28" t="str">
        <f aca="false">VLOOKUP(L25,ClubNames,2,FALSE())&amp;COUNTIF($L$2:$L25,L25)</f>
        <v>Lasswade AAC3</v>
      </c>
      <c r="L25" s="30" t="n">
        <v>32</v>
      </c>
      <c r="M25" s="32" t="s">
        <v>636</v>
      </c>
      <c r="O25" s="9" t="n">
        <f aca="false">1+O24</f>
        <v>24</v>
      </c>
      <c r="P25" s="14" t="str">
        <f aca="false">VLOOKUP(I25,J:M,4,FALSE())&amp;IF(RIGHT(D25,1)="V"," (V)",IF(RIGHT(D25,1)="J"," (J)",""))</f>
        <v>Rory Bryce</v>
      </c>
      <c r="Q25" s="14" t="str">
        <f aca="false">VLOOKUP(H25,ClubNames,2,FALSE())</f>
        <v>Edinburgh AC</v>
      </c>
      <c r="R25" s="15" t="n">
        <f aca="false">TIME(A25,B25,C25)</f>
        <v>0.0173148148148148</v>
      </c>
    </row>
    <row r="26" customFormat="false" ht="15.75" hidden="false" customHeight="false" outlineLevel="0" collapsed="false">
      <c r="A26" s="16"/>
      <c r="B26" s="23" t="s">
        <v>357</v>
      </c>
      <c r="C26" s="24" t="n">
        <v>21</v>
      </c>
      <c r="D26" s="25" t="n">
        <v>3</v>
      </c>
      <c r="E26" s="26" t="n">
        <v>25</v>
      </c>
      <c r="F26" s="27" t="str">
        <f aca="false">Clubs!B27</f>
        <v>Ochil Hill Runners</v>
      </c>
      <c r="G26" s="28" t="n">
        <f aca="false">COUNTIF($H:$H,E26)</f>
        <v>0</v>
      </c>
      <c r="H26" s="29" t="n">
        <f aca="false">IF(OR(RIGHT(D26,1)="V",RIGHT(D26,1)="J"),VALUE(LEFT(D26,LEN(D26)-1)),D26)</f>
        <v>3</v>
      </c>
      <c r="I26" s="28" t="str">
        <f aca="false">Q26&amp;COUNTIF($H$2:$H26,H26)</f>
        <v>Lothian Running Club2</v>
      </c>
      <c r="J26" s="28" t="str">
        <f aca="false">VLOOKUP(L26,ClubNames,2,FALSE())&amp;COUNTIF($L$2:$L26,L26)</f>
        <v>Team East Lothian1</v>
      </c>
      <c r="L26" s="30" t="n">
        <v>40</v>
      </c>
      <c r="M26" s="32" t="s">
        <v>637</v>
      </c>
      <c r="O26" s="9" t="n">
        <f aca="false">1+O25</f>
        <v>25</v>
      </c>
      <c r="P26" s="14" t="str">
        <f aca="false">VLOOKUP(I26,J:M,4,FALSE())&amp;IF(RIGHT(D26,1)="V"," (V)",IF(RIGHT(D26,1)="J"," (J)",""))</f>
        <v>Rory Marsden</v>
      </c>
      <c r="Q26" s="14" t="str">
        <f aca="false">VLOOKUP(H26,ClubNames,2,FALSE())</f>
        <v>Lothian Running Club</v>
      </c>
      <c r="R26" s="15" t="n">
        <f aca="false">TIME(A26,B26,C26)</f>
        <v>0.0189930555555556</v>
      </c>
    </row>
    <row r="27" customFormat="false" ht="15.75" hidden="false" customHeight="false" outlineLevel="0" collapsed="false">
      <c r="A27" s="16"/>
      <c r="B27" s="23"/>
      <c r="C27" s="24"/>
      <c r="D27" s="25"/>
      <c r="E27" s="26" t="n">
        <v>26</v>
      </c>
      <c r="F27" s="27" t="str">
        <f aca="false">Clubs!B28</f>
        <v>Wee County Harriers</v>
      </c>
      <c r="G27" s="28" t="n">
        <f aca="false">COUNTIF($H:$H,E27)</f>
        <v>0</v>
      </c>
      <c r="H27" s="29" t="n">
        <f aca="false">IF(OR(RIGHT(D27,1)="V",RIGHT(D27,1)="J"),VALUE(LEFT(D27,LEN(D27)-1)),D27)</f>
        <v>0</v>
      </c>
      <c r="I27" s="28" t="e">
        <f aca="false">Q27&amp;COUNTIF($H$2:$H27,H27)</f>
        <v>#N/A</v>
      </c>
      <c r="J27" s="28" t="e">
        <f aca="false">VLOOKUP(L27,ClubNames,2,FALSE())&amp;COUNTIF($L$2:$L27,L27)</f>
        <v>#N/A</v>
      </c>
      <c r="L27" s="30"/>
      <c r="M27" s="79"/>
      <c r="O27" s="9" t="n">
        <f aca="false">1+O26</f>
        <v>26</v>
      </c>
      <c r="P27" s="14" t="e">
        <f aca="false">VLOOKUP(I27,J:M,4,FALSE())&amp;IF(RIGHT(D27,1)="V"," (V)",IF(RIGHT(D27,1)="J"," (J)",""))</f>
        <v>#N/A</v>
      </c>
      <c r="Q27" s="14" t="e">
        <f aca="false">VLOOKUP(H27,ClubNames,2,FALSE())</f>
        <v>#N/A</v>
      </c>
      <c r="R27" s="15" t="n">
        <f aca="false">TIME(A27,B27,C27)</f>
        <v>0</v>
      </c>
    </row>
    <row r="28" customFormat="false" ht="15.75" hidden="false" customHeight="false" outlineLevel="0" collapsed="false">
      <c r="A28" s="16"/>
      <c r="B28" s="23"/>
      <c r="C28" s="24"/>
      <c r="D28" s="25"/>
      <c r="E28" s="26" t="n">
        <v>27</v>
      </c>
      <c r="F28" s="27" t="str">
        <f aca="false">Clubs!B29</f>
        <v>Linlithgow AC</v>
      </c>
      <c r="G28" s="28" t="n">
        <f aca="false">COUNTIF($H:$H,E28)</f>
        <v>0</v>
      </c>
      <c r="H28" s="29" t="n">
        <f aca="false">IF(OR(RIGHT(D28,1)="V",RIGHT(D28,1)="J"),VALUE(LEFT(D28,LEN(D28)-1)),D28)</f>
        <v>0</v>
      </c>
      <c r="I28" s="28" t="e">
        <f aca="false">Q28&amp;COUNTIF($H$2:$H28,H28)</f>
        <v>#N/A</v>
      </c>
      <c r="J28" s="28" t="e">
        <f aca="false">VLOOKUP(L28,ClubNames,2,FALSE())&amp;COUNTIF($L$2:$L28,L28)</f>
        <v>#N/A</v>
      </c>
      <c r="L28" s="30"/>
      <c r="M28" s="79"/>
      <c r="O28" s="9" t="n">
        <f aca="false">1+O27</f>
        <v>27</v>
      </c>
      <c r="P28" s="14" t="e">
        <f aca="false">VLOOKUP(I28,J:M,4,FALSE())&amp;IF(RIGHT(D28,1)="V"," (V)",IF(RIGHT(D28,1)="J"," (J)",""))</f>
        <v>#N/A</v>
      </c>
      <c r="Q28" s="14" t="e">
        <f aca="false">VLOOKUP(H28,ClubNames,2,FALSE())</f>
        <v>#N/A</v>
      </c>
      <c r="R28" s="15" t="n">
        <f aca="false">TIME(A28,B28,C28)</f>
        <v>0</v>
      </c>
    </row>
    <row r="29" customFormat="false" ht="15.75" hidden="false" customHeight="false" outlineLevel="0" collapsed="false">
      <c r="A29" s="16"/>
      <c r="B29" s="23"/>
      <c r="C29" s="24"/>
      <c r="D29" s="25"/>
      <c r="E29" s="26" t="n">
        <v>28</v>
      </c>
      <c r="F29" s="27" t="str">
        <f aca="false">Clubs!B30</f>
        <v>Carnegie Harriers</v>
      </c>
      <c r="G29" s="28" t="n">
        <f aca="false">COUNTIF($H:$H,E29)</f>
        <v>0</v>
      </c>
      <c r="H29" s="29" t="n">
        <f aca="false">IF(OR(RIGHT(D29,1)="V",RIGHT(D29,1)="J"),VALUE(LEFT(D29,LEN(D29)-1)),D29)</f>
        <v>0</v>
      </c>
      <c r="I29" s="28" t="e">
        <f aca="false">Q29&amp;COUNTIF($H$2:$H29,H29)</f>
        <v>#N/A</v>
      </c>
      <c r="J29" s="28" t="e">
        <f aca="false">VLOOKUP(L29,ClubNames,2,FALSE())&amp;COUNTIF($L$2:$L29,L29)</f>
        <v>#N/A</v>
      </c>
      <c r="L29" s="30"/>
      <c r="M29" s="79"/>
      <c r="O29" s="9" t="n">
        <f aca="false">1+O28</f>
        <v>28</v>
      </c>
      <c r="P29" s="14" t="e">
        <f aca="false">VLOOKUP(I29,J:M,4,FALSE())&amp;IF(RIGHT(D29,1)="V"," (V)",IF(RIGHT(D29,1)="J"," (J)",""))</f>
        <v>#N/A</v>
      </c>
      <c r="Q29" s="14" t="e">
        <f aca="false">VLOOKUP(H29,ClubNames,2,FALSE())</f>
        <v>#N/A</v>
      </c>
      <c r="R29" s="15" t="n">
        <f aca="false">TIME(A29,B29,C29)</f>
        <v>0</v>
      </c>
    </row>
    <row r="30" customFormat="false" ht="15.75" hidden="false" customHeight="false" outlineLevel="0" collapsed="false">
      <c r="A30" s="16"/>
      <c r="B30" s="23"/>
      <c r="C30" s="24"/>
      <c r="D30" s="25"/>
      <c r="E30" s="26" t="n">
        <v>29</v>
      </c>
      <c r="F30" s="27" t="str">
        <f aca="false">Clubs!B31</f>
        <v>Team Borders</v>
      </c>
      <c r="G30" s="28" t="n">
        <f aca="false">COUNTIF($H:$H,E30)</f>
        <v>5</v>
      </c>
      <c r="H30" s="29" t="n">
        <f aca="false">IF(OR(RIGHT(D30,1)="V",RIGHT(D30,1)="J"),VALUE(LEFT(D30,LEN(D30)-1)),D30)</f>
        <v>0</v>
      </c>
      <c r="I30" s="28" t="e">
        <f aca="false">Q30&amp;COUNTIF($H$2:$H30,H30)</f>
        <v>#N/A</v>
      </c>
      <c r="J30" s="28" t="e">
        <f aca="false">VLOOKUP(L30,ClubNames,2,FALSE())&amp;COUNTIF($L$2:$L30,L30)</f>
        <v>#N/A</v>
      </c>
      <c r="L30" s="30"/>
      <c r="M30" s="79"/>
      <c r="O30" s="9" t="n">
        <f aca="false">1+O29</f>
        <v>29</v>
      </c>
      <c r="P30" s="14" t="e">
        <f aca="false">VLOOKUP(I30,J:M,4,FALSE())&amp;IF(RIGHT(D30,1)="V"," (V)",IF(RIGHT(D30,1)="J"," (J)",""))</f>
        <v>#N/A</v>
      </c>
      <c r="Q30" s="14" t="e">
        <f aca="false">VLOOKUP(H30,ClubNames,2,FALSE())</f>
        <v>#N/A</v>
      </c>
      <c r="R30" s="15" t="n">
        <f aca="false">TIME(A30,B30,C30)</f>
        <v>0</v>
      </c>
    </row>
    <row r="31" customFormat="false" ht="15.75" hidden="false" customHeight="false" outlineLevel="0" collapsed="false">
      <c r="A31" s="16"/>
      <c r="B31" s="23"/>
      <c r="C31" s="24"/>
      <c r="D31" s="25"/>
      <c r="E31" s="26" t="n">
        <v>30</v>
      </c>
      <c r="F31" s="27" t="str">
        <f aca="false">Clubs!B32</f>
        <v>Perth Strathtay Harriers</v>
      </c>
      <c r="G31" s="28" t="n">
        <f aca="false">COUNTIF($H:$H,E31)</f>
        <v>0</v>
      </c>
      <c r="H31" s="29" t="n">
        <f aca="false">IF(OR(RIGHT(D31,1)="V",RIGHT(D31,1)="J"),VALUE(LEFT(D31,LEN(D31)-1)),D31)</f>
        <v>0</v>
      </c>
      <c r="I31" s="28" t="e">
        <f aca="false">Q31&amp;COUNTIF($H$2:$H31,H31)</f>
        <v>#N/A</v>
      </c>
      <c r="J31" s="28" t="e">
        <f aca="false">VLOOKUP(L31,ClubNames,2,FALSE())&amp;COUNTIF($L$2:$L31,L31)</f>
        <v>#N/A</v>
      </c>
      <c r="L31" s="30"/>
      <c r="M31" s="79"/>
      <c r="O31" s="9" t="n">
        <f aca="false">1+O30</f>
        <v>30</v>
      </c>
      <c r="P31" s="14" t="e">
        <f aca="false">VLOOKUP(I31,J:M,4,FALSE())&amp;IF(RIGHT(D31,1)="V"," (V)",IF(RIGHT(D31,1)="J"," (J)",""))</f>
        <v>#N/A</v>
      </c>
      <c r="Q31" s="14" t="e">
        <f aca="false">VLOOKUP(H31,ClubNames,2,FALSE())</f>
        <v>#N/A</v>
      </c>
      <c r="R31" s="15" t="n">
        <f aca="false">TIME(A31,B31,C31)</f>
        <v>0</v>
      </c>
    </row>
    <row r="32" customFormat="false" ht="15.75" hidden="false" customHeight="false" outlineLevel="0" collapsed="false">
      <c r="A32" s="16"/>
      <c r="B32" s="23"/>
      <c r="C32" s="24"/>
      <c r="D32" s="25"/>
      <c r="E32" s="26" t="n">
        <v>31</v>
      </c>
      <c r="F32" s="27" t="str">
        <f aca="false">Clubs!B33</f>
        <v>Corstorphine AAC</v>
      </c>
      <c r="G32" s="28" t="n">
        <f aca="false">COUNTIF($H:$H,E32)</f>
        <v>0</v>
      </c>
      <c r="H32" s="29" t="n">
        <f aca="false">IF(OR(RIGHT(D32,1)="V",RIGHT(D32,1)="J"),VALUE(LEFT(D32,LEN(D32)-1)),D32)</f>
        <v>0</v>
      </c>
      <c r="I32" s="28" t="e">
        <f aca="false">Q32&amp;COUNTIF($H$2:$H32,H32)</f>
        <v>#N/A</v>
      </c>
      <c r="J32" s="28" t="e">
        <f aca="false">VLOOKUP(L32,ClubNames,2,FALSE())&amp;COUNTIF($L$2:$L32,L32)</f>
        <v>#N/A</v>
      </c>
      <c r="L32" s="30"/>
      <c r="M32" s="79"/>
      <c r="O32" s="9" t="n">
        <f aca="false">1+O31</f>
        <v>31</v>
      </c>
      <c r="P32" s="14" t="e">
        <f aca="false">VLOOKUP(I32,J:M,4,FALSE())&amp;IF(RIGHT(D32,1)="V"," (V)",IF(RIGHT(D32,1)="J"," (J)",""))</f>
        <v>#N/A</v>
      </c>
      <c r="Q32" s="14" t="e">
        <f aca="false">VLOOKUP(H32,ClubNames,2,FALSE())</f>
        <v>#N/A</v>
      </c>
      <c r="R32" s="15" t="n">
        <f aca="false">TIME(A32,B32,C32)</f>
        <v>0</v>
      </c>
    </row>
    <row r="33" customFormat="false" ht="15.75" hidden="false" customHeight="false" outlineLevel="0" collapsed="false">
      <c r="A33" s="16"/>
      <c r="B33" s="23"/>
      <c r="C33" s="24"/>
      <c r="D33" s="25"/>
      <c r="E33" s="26" t="n">
        <v>32</v>
      </c>
      <c r="F33" s="27" t="str">
        <f aca="false">Clubs!B34</f>
        <v>Lasswade AAC</v>
      </c>
      <c r="G33" s="28" t="n">
        <f aca="false">COUNTIF($H:$H,E33)</f>
        <v>3</v>
      </c>
      <c r="H33" s="29" t="n">
        <f aca="false">IF(OR(RIGHT(D33,1)="V",RIGHT(D33,1)="J"),VALUE(LEFT(D33,LEN(D33)-1)),D33)</f>
        <v>0</v>
      </c>
      <c r="I33" s="28" t="e">
        <f aca="false">Q33&amp;COUNTIF($H$2:$H33,H33)</f>
        <v>#N/A</v>
      </c>
      <c r="J33" s="28" t="e">
        <f aca="false">VLOOKUP(L33,ClubNames,2,FALSE())&amp;COUNTIF($L$2:$L33,L33)</f>
        <v>#N/A</v>
      </c>
      <c r="L33" s="30"/>
      <c r="M33" s="79"/>
      <c r="O33" s="9" t="n">
        <f aca="false">1+O32</f>
        <v>32</v>
      </c>
      <c r="P33" s="14" t="e">
        <f aca="false">VLOOKUP(I33,J:M,4,FALSE())&amp;IF(RIGHT(D33,1)="V"," (V)",IF(RIGHT(D33,1)="J"," (J)",""))</f>
        <v>#N/A</v>
      </c>
      <c r="Q33" s="14" t="e">
        <f aca="false">VLOOKUP(H33,ClubNames,2,FALSE())</f>
        <v>#N/A</v>
      </c>
      <c r="R33" s="15" t="n">
        <f aca="false">TIME(A33,B33,C33)</f>
        <v>0</v>
      </c>
    </row>
    <row r="34" customFormat="false" ht="15.75" hidden="false" customHeight="false" outlineLevel="0" collapsed="false">
      <c r="A34" s="16"/>
      <c r="B34" s="23"/>
      <c r="C34" s="24"/>
      <c r="D34" s="25"/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0</v>
      </c>
      <c r="I34" s="28" t="e">
        <f aca="false">Q34&amp;COUNTIF($H$2:$H34,H34)</f>
        <v>#N/A</v>
      </c>
      <c r="J34" s="28" t="e">
        <f aca="false">VLOOKUP(L34,ClubNames,2,FALSE())&amp;COUNTIF($L$2:$L34,L34)</f>
        <v>#N/A</v>
      </c>
      <c r="L34" s="30"/>
      <c r="M34" s="47"/>
      <c r="O34" s="9" t="n">
        <f aca="false">1+O33</f>
        <v>33</v>
      </c>
      <c r="P34" s="14" t="e">
        <f aca="false">VLOOKUP(I34,J:M,4,FALSE())&amp;IF(RIGHT(D34,1)="V"," (V)",IF(RIGHT(D34,1)="J"," (J)",""))</f>
        <v>#N/A</v>
      </c>
      <c r="Q34" s="14" t="e">
        <f aca="false">VLOOKUP(H34,ClubNames,2,FALSE())</f>
        <v>#N/A</v>
      </c>
      <c r="R34" s="15" t="n">
        <f aca="false">TIME(A34,B34,C34)</f>
        <v>0</v>
      </c>
    </row>
    <row r="35" customFormat="false" ht="15.75" hidden="false" customHeight="false" outlineLevel="0" collapsed="false">
      <c r="A35" s="16"/>
      <c r="B35" s="23"/>
      <c r="C35" s="24"/>
      <c r="D35" s="25"/>
      <c r="E35" s="26" t="n">
        <v>34</v>
      </c>
      <c r="F35" s="27" t="str">
        <f aca="false">Clubs!B36</f>
        <v>Portobello Running Club</v>
      </c>
      <c r="G35" s="28" t="n">
        <f aca="false">COUNTIF($H:$H,E35)</f>
        <v>0</v>
      </c>
      <c r="H35" s="29" t="n">
        <f aca="false">IF(OR(RIGHT(D35,1)="V",RIGHT(D35,1)="J"),VALUE(LEFT(D35,LEN(D35)-1)),D35)</f>
        <v>0</v>
      </c>
      <c r="I35" s="28" t="e">
        <f aca="false">Q35&amp;COUNTIF($H$2:$H35,H35)</f>
        <v>#N/A</v>
      </c>
      <c r="J35" s="28" t="e">
        <f aca="false">VLOOKUP(L35,ClubNames,2,FALSE())&amp;COUNTIF($L$2:$L35,L35)</f>
        <v>#N/A</v>
      </c>
      <c r="L35" s="30"/>
      <c r="M35" s="49"/>
      <c r="O35" s="9" t="n">
        <f aca="false">1+O34</f>
        <v>34</v>
      </c>
      <c r="P35" s="14" t="e">
        <f aca="false">VLOOKUP(I35,J:M,4,FALSE())&amp;IF(RIGHT(D35,1)="V"," (V)",IF(RIGHT(D35,1)="J"," (J)",""))</f>
        <v>#N/A</v>
      </c>
      <c r="Q35" s="14" t="e">
        <f aca="false">VLOOKUP(H35,ClubNames,2,FALSE())</f>
        <v>#N/A</v>
      </c>
      <c r="R35" s="15" t="n">
        <f aca="false">TIME(A35,B35,C35)</f>
        <v>0</v>
      </c>
    </row>
    <row r="36" customFormat="false" ht="15.75" hidden="false" customHeight="false" outlineLevel="0" collapsed="false">
      <c r="A36" s="16"/>
      <c r="B36" s="23"/>
      <c r="C36" s="24"/>
      <c r="D36" s="25"/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0</v>
      </c>
      <c r="I36" s="28" t="e">
        <f aca="false">Q36&amp;COUNTIF($H$2:$H36,H36)</f>
        <v>#N/A</v>
      </c>
      <c r="J36" s="28" t="e">
        <f aca="false">VLOOKUP(L36,ClubNames,2,FALSE())&amp;COUNTIF($L$2:$L36,L36)</f>
        <v>#N/A</v>
      </c>
      <c r="L36" s="30"/>
      <c r="M36" s="35"/>
      <c r="O36" s="9" t="n">
        <f aca="false">1+O35</f>
        <v>35</v>
      </c>
      <c r="P36" s="14" t="e">
        <f aca="false">VLOOKUP(I36,J:M,4,FALSE())&amp;IF(RIGHT(D36,1)="V"," (V)",IF(RIGHT(D36,1)="J"," (J)",""))</f>
        <v>#N/A</v>
      </c>
      <c r="Q36" s="14" t="e">
        <f aca="false">VLOOKUP(H36,ClubNames,2,FALSE())</f>
        <v>#N/A</v>
      </c>
      <c r="R36" s="15" t="n">
        <f aca="false">TIME(A36,B36,C36)</f>
        <v>0</v>
      </c>
    </row>
    <row r="37" customFormat="false" ht="15.75" hidden="false" customHeight="false" outlineLevel="0" collapsed="false">
      <c r="A37" s="16"/>
      <c r="B37" s="23"/>
      <c r="C37" s="24"/>
      <c r="D37" s="25"/>
      <c r="E37" s="26" t="n">
        <v>36</v>
      </c>
      <c r="F37" s="27" t="str">
        <f aca="false">Clubs!B38</f>
        <v>Banchory Stonehaven AC</v>
      </c>
      <c r="G37" s="28" t="n">
        <f aca="false">COUNTIF($H:$H,E37)</f>
        <v>0</v>
      </c>
      <c r="H37" s="29" t="n">
        <f aca="false">IF(OR(RIGHT(D37,1)="V",RIGHT(D37,1)="J"),VALUE(LEFT(D37,LEN(D37)-1)),D37)</f>
        <v>0</v>
      </c>
      <c r="I37" s="28" t="e">
        <f aca="false">Q37&amp;COUNTIF($H$2:$H37,H37)</f>
        <v>#N/A</v>
      </c>
      <c r="J37" s="28" t="e">
        <f aca="false">VLOOKUP(L37,ClubNames,2,FALSE())&amp;COUNTIF($L$2:$L37,L37)</f>
        <v>#N/A</v>
      </c>
      <c r="L37" s="30"/>
      <c r="M37" s="35"/>
      <c r="O37" s="9" t="n">
        <f aca="false">1+O36</f>
        <v>36</v>
      </c>
      <c r="P37" s="14" t="e">
        <f aca="false">VLOOKUP(I37,J:M,4,FALSE())&amp;IF(RIGHT(D37,1)="V"," (V)",IF(RIGHT(D37,1)="J"," (J)",""))</f>
        <v>#N/A</v>
      </c>
      <c r="Q37" s="14" t="e">
        <f aca="false">VLOOKUP(H37,ClubNames,2,FALSE())</f>
        <v>#N/A</v>
      </c>
      <c r="R37" s="15" t="n">
        <f aca="false">TIME(A37,B37,C37)</f>
        <v>0</v>
      </c>
    </row>
    <row r="38" customFormat="false" ht="15.75" hidden="false" customHeight="false" outlineLevel="0" collapsed="false">
      <c r="A38" s="16"/>
      <c r="B38" s="23"/>
      <c r="C38" s="24"/>
      <c r="D38" s="25"/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0</v>
      </c>
      <c r="I38" s="28" t="e">
        <f aca="false">Q38&amp;COUNTIF($H$2:$H38,H38)</f>
        <v>#N/A</v>
      </c>
      <c r="J38" s="28" t="e">
        <f aca="false">VLOOKUP(L38,ClubNames,2,FALSE())&amp;COUNTIF($L$2:$L38,L38)</f>
        <v>#N/A</v>
      </c>
      <c r="L38" s="30"/>
      <c r="M38" s="47"/>
      <c r="O38" s="9" t="n">
        <f aca="false">1+O37</f>
        <v>37</v>
      </c>
      <c r="P38" s="14" t="e">
        <f aca="false">VLOOKUP(I38,J:M,4,FALSE())&amp;IF(RIGHT(D38,1)="V"," (V)",IF(RIGHT(D38,1)="J"," (J)",""))</f>
        <v>#N/A</v>
      </c>
      <c r="Q38" s="14" t="e">
        <f aca="false">VLOOKUP(H38,ClubNames,2,FALSE())</f>
        <v>#N/A</v>
      </c>
      <c r="R38" s="15" t="n">
        <f aca="false">TIME(A38,B38,C38)</f>
        <v>0</v>
      </c>
    </row>
    <row r="39" customFormat="false" ht="15.75" hidden="false" customHeight="false" outlineLevel="0" collapsed="false">
      <c r="A39" s="16"/>
      <c r="B39" s="23"/>
      <c r="C39" s="24"/>
      <c r="D39" s="25"/>
      <c r="E39" s="26" t="n">
        <v>38</v>
      </c>
      <c r="F39" s="27" t="str">
        <f aca="false">Clubs!B40</f>
        <v>West Edinburgh RC</v>
      </c>
      <c r="G39" s="28" t="n">
        <f aca="false">COUNTIF($H:$H,E39)</f>
        <v>0</v>
      </c>
      <c r="H39" s="29" t="n">
        <f aca="false">IF(OR(RIGHT(D39,1)="V",RIGHT(D39,1)="J"),VALUE(LEFT(D39,LEN(D39)-1)),D39)</f>
        <v>0</v>
      </c>
      <c r="I39" s="28" t="e">
        <f aca="false">Q39&amp;COUNTIF($H$2:$H39,H39)</f>
        <v>#N/A</v>
      </c>
      <c r="J39" s="28" t="e">
        <f aca="false">VLOOKUP(L39,ClubNames,2,FALSE())&amp;COUNTIF($L$2:$L39,L39)</f>
        <v>#N/A</v>
      </c>
      <c r="L39" s="30"/>
      <c r="M39" s="49"/>
      <c r="O39" s="9" t="n">
        <f aca="false">1+O38</f>
        <v>38</v>
      </c>
      <c r="P39" s="14" t="e">
        <f aca="false">VLOOKUP(I39,J:M,4,FALSE())&amp;IF(RIGHT(D39,1)="V"," (V)",IF(RIGHT(D39,1)="J"," (J)",""))</f>
        <v>#N/A</v>
      </c>
      <c r="Q39" s="14" t="e">
        <f aca="false">VLOOKUP(H39,ClubNames,2,FALSE())</f>
        <v>#N/A</v>
      </c>
      <c r="R39" s="15" t="n">
        <f aca="false">TIME(A39,B39,C39)</f>
        <v>0</v>
      </c>
    </row>
    <row r="40" customFormat="false" ht="15.75" hidden="false" customHeight="false" outlineLevel="0" collapsed="false">
      <c r="A40" s="16"/>
      <c r="B40" s="23"/>
      <c r="C40" s="24"/>
      <c r="D40" s="25"/>
      <c r="E40" s="26" t="n">
        <v>39</v>
      </c>
      <c r="F40" s="27" t="str">
        <f aca="false">Clubs!B41</f>
        <v>Dunfermline Track &amp; Field AC</v>
      </c>
      <c r="G40" s="28" t="n">
        <f aca="false">COUNTIF($H:$H,E40)</f>
        <v>0</v>
      </c>
      <c r="H40" s="29" t="n">
        <f aca="false">IF(OR(RIGHT(D40,1)="V",RIGHT(D40,1)="J"),VALUE(LEFT(D40,LEN(D40)-1)),D40)</f>
        <v>0</v>
      </c>
      <c r="I40" s="28" t="e">
        <f aca="false">Q40&amp;COUNTIF($H$2:$H40,H40)</f>
        <v>#N/A</v>
      </c>
      <c r="J40" s="28" t="e">
        <f aca="false">VLOOKUP(L40,ClubNames,2,FALSE())&amp;COUNTIF($L$2:$L40,L40)</f>
        <v>#N/A</v>
      </c>
      <c r="L40" s="30"/>
      <c r="M40" s="49"/>
      <c r="O40" s="9" t="n">
        <f aca="false">1+O39</f>
        <v>39</v>
      </c>
      <c r="P40" s="14" t="e">
        <f aca="false">VLOOKUP(I40,J:M,4,FALSE())&amp;IF(RIGHT(D40,1)="V"," (V)",IF(RIGHT(D40,1)="J"," (J)",""))</f>
        <v>#N/A</v>
      </c>
      <c r="Q40" s="14" t="e">
        <f aca="false">VLOOKUP(H40,ClubNames,2,FALSE())</f>
        <v>#N/A</v>
      </c>
      <c r="R40" s="15" t="n">
        <f aca="false">TIME(A40,B40,C40)</f>
        <v>0</v>
      </c>
    </row>
    <row r="41" customFormat="false" ht="15.75" hidden="false" customHeight="false" outlineLevel="0" collapsed="false">
      <c r="A41" s="16"/>
      <c r="B41" s="23"/>
      <c r="C41" s="24"/>
      <c r="D41" s="25"/>
      <c r="E41" s="26" t="n">
        <v>40</v>
      </c>
      <c r="F41" s="27" t="str">
        <f aca="false">Clubs!B42</f>
        <v>Team East Lothian</v>
      </c>
      <c r="G41" s="28" t="n">
        <f aca="false">COUNTIF($H:$H,E41)</f>
        <v>1</v>
      </c>
      <c r="H41" s="29" t="n">
        <f aca="false">IF(OR(RIGHT(D41,1)="V",RIGHT(D41,1)="J"),VALUE(LEFT(D41,LEN(D41)-1)),D41)</f>
        <v>0</v>
      </c>
      <c r="I41" s="28" t="e">
        <f aca="false">Q41&amp;COUNTIF($H$2:$H41,H41)</f>
        <v>#N/A</v>
      </c>
      <c r="J41" s="28" t="e">
        <f aca="false">VLOOKUP(L41,ClubNames,2,FALSE())&amp;COUNTIF($L$2:$L41,L41)</f>
        <v>#N/A</v>
      </c>
      <c r="L41" s="30"/>
      <c r="M41" s="47"/>
      <c r="O41" s="9" t="n">
        <f aca="false">1+O40</f>
        <v>40</v>
      </c>
      <c r="P41" s="14" t="e">
        <f aca="false">VLOOKUP(I41,J:M,4,FALSE())&amp;IF(RIGHT(D41,1)="V"," (V)",IF(RIGHT(D41,1)="J"," (J)",""))</f>
        <v>#N/A</v>
      </c>
      <c r="Q41" s="14" t="e">
        <f aca="false">VLOOKUP(H41,ClubNames,2,FALSE())</f>
        <v>#N/A</v>
      </c>
      <c r="R41" s="15" t="n">
        <f aca="false">TIME(A41,B41,C41)</f>
        <v>0</v>
      </c>
    </row>
    <row r="42" customFormat="false" ht="15.75" hidden="false" customHeight="false" outlineLevel="0" collapsed="false">
      <c r="A42" s="16"/>
      <c r="B42" s="23"/>
      <c r="C42" s="24"/>
      <c r="D42" s="25"/>
      <c r="E42" s="26" t="n"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0</v>
      </c>
      <c r="I42" s="28" t="e">
        <f aca="false">Q42&amp;COUNTIF($H$2:$H42,H42)</f>
        <v>#N/A</v>
      </c>
      <c r="J42" s="28" t="e">
        <f aca="false">VLOOKUP(L42,ClubNames,2,FALSE())&amp;COUNTIF($L$2:$L42,L42)</f>
        <v>#N/A</v>
      </c>
      <c r="L42" s="30"/>
      <c r="M42" s="49"/>
      <c r="O42" s="9" t="n">
        <f aca="false">1+O41</f>
        <v>41</v>
      </c>
      <c r="P42" s="14" t="e">
        <f aca="false">VLOOKUP(I42,J:M,4,FALSE())&amp;IF(RIGHT(D42,1)="V"," (V)",IF(RIGHT(D42,1)="J"," (J)",""))</f>
        <v>#N/A</v>
      </c>
      <c r="Q42" s="14" t="e">
        <f aca="false">VLOOKUP(H42,ClubNames,2,FALSE())</f>
        <v>#N/A</v>
      </c>
      <c r="R42" s="15" t="n">
        <f aca="false">TIME(A42,B42,C42)</f>
        <v>0</v>
      </c>
    </row>
    <row r="43" customFormat="false" ht="15.75" hidden="false" customHeight="false" outlineLevel="0" collapsed="false">
      <c r="A43" s="16"/>
      <c r="B43" s="23"/>
      <c r="C43" s="24"/>
      <c r="D43" s="25"/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0</v>
      </c>
      <c r="I43" s="28" t="e">
        <f aca="false">Q43&amp;COUNTIF($H$2:$H43,H43)</f>
        <v>#N/A</v>
      </c>
      <c r="J43" s="28" t="e">
        <f aca="false">VLOOKUP(L43,ClubNames,2,FALSE())&amp;COUNTIF($L$2:$L43,L43)</f>
        <v>#N/A</v>
      </c>
      <c r="L43" s="30"/>
      <c r="M43" s="35"/>
      <c r="O43" s="9" t="n">
        <f aca="false">1+O42</f>
        <v>42</v>
      </c>
      <c r="P43" s="14" t="e">
        <f aca="false">VLOOKUP(I43,J:M,4,FALSE())&amp;IF(RIGHT(D43,1)="V"," (V)",IF(RIGHT(D43,1)="J"," (J)",""))</f>
        <v>#N/A</v>
      </c>
      <c r="Q43" s="14" t="e">
        <f aca="false">VLOOKUP(H43,ClubNames,2,FALSE())</f>
        <v>#N/A</v>
      </c>
      <c r="R43" s="15" t="n">
        <f aca="false">TIME(A43,B43,C43)</f>
        <v>0</v>
      </c>
    </row>
    <row r="44" customFormat="false" ht="15.75" hidden="false" customHeight="false" outlineLevel="0" collapsed="false">
      <c r="A44" s="16"/>
      <c r="B44" s="23"/>
      <c r="C44" s="24"/>
      <c r="D44" s="25"/>
      <c r="E44" s="26" t="n">
        <v>43</v>
      </c>
      <c r="F44" s="27" t="str">
        <f aca="false">Clubs!B45</f>
        <v>Musselburgh &amp; District AC</v>
      </c>
      <c r="G44" s="28" t="n">
        <f aca="false">COUNTIF($H:$H,E44)</f>
        <v>0</v>
      </c>
      <c r="H44" s="29" t="n">
        <f aca="false">IF(OR(RIGHT(D44,1)="V",RIGHT(D44,1)="J"),VALUE(LEFT(D44,LEN(D44)-1)),D44)</f>
        <v>0</v>
      </c>
      <c r="I44" s="28" t="e">
        <f aca="false">Q44&amp;COUNTIF($H$2:$H44,H44)</f>
        <v>#N/A</v>
      </c>
      <c r="J44" s="28" t="e">
        <f aca="false">VLOOKUP(L44,ClubNames,2,FALSE())&amp;COUNTIF($L$2:$L44,L44)</f>
        <v>#N/A</v>
      </c>
      <c r="L44" s="30"/>
      <c r="M44" s="35"/>
      <c r="O44" s="9" t="n">
        <f aca="false">1+O43</f>
        <v>43</v>
      </c>
      <c r="P44" s="14" t="e">
        <f aca="false">VLOOKUP(I44,J:M,4,FALSE())&amp;IF(RIGHT(D44,1)="V"," (V)",IF(RIGHT(D44,1)="J"," (J)",""))</f>
        <v>#N/A</v>
      </c>
      <c r="Q44" s="14" t="e">
        <f aca="false">VLOOKUP(H44,ClubNames,2,FALSE())</f>
        <v>#N/A</v>
      </c>
      <c r="R44" s="15" t="n">
        <f aca="false">TIME(A44,B44,C44)</f>
        <v>0</v>
      </c>
    </row>
    <row r="45" customFormat="false" ht="15.75" hidden="false" customHeight="false" outlineLevel="0" collapsed="false">
      <c r="A45" s="16"/>
      <c r="B45" s="23"/>
      <c r="C45" s="24"/>
      <c r="D45" s="25"/>
      <c r="E45" s="26" t="n">
        <v>44</v>
      </c>
      <c r="F45" s="27" t="str">
        <f aca="false">Clubs!B46</f>
        <v>Montrose and District AC</v>
      </c>
      <c r="G45" s="28" t="n">
        <f aca="false">COUNTIF($H:$H,E45)</f>
        <v>0</v>
      </c>
      <c r="H45" s="29" t="n">
        <f aca="false">IF(OR(RIGHT(D45,1)="V",RIGHT(D45,1)="J"),VALUE(LEFT(D45,LEN(D45)-1)),D45)</f>
        <v>0</v>
      </c>
      <c r="I45" s="28" t="e">
        <f aca="false">Q45&amp;COUNTIF($H$2:$H45,H45)</f>
        <v>#N/A</v>
      </c>
      <c r="J45" s="28" t="e">
        <f aca="false">VLOOKUP(L45,ClubNames,2,FALSE())&amp;COUNTIF($L$2:$L45,L45)</f>
        <v>#N/A</v>
      </c>
      <c r="L45" s="30"/>
      <c r="M45" s="35"/>
      <c r="O45" s="9" t="n">
        <f aca="false">1+O44</f>
        <v>44</v>
      </c>
      <c r="P45" s="14" t="e">
        <f aca="false">VLOOKUP(I45,J:M,4,FALSE())&amp;IF(RIGHT(D45,1)="V"," (V)",IF(RIGHT(D45,1)="J"," (J)",""))</f>
        <v>#N/A</v>
      </c>
      <c r="Q45" s="14" t="e">
        <f aca="false">VLOOKUP(H45,ClubNames,2,FALSE())</f>
        <v>#N/A</v>
      </c>
      <c r="R45" s="15" t="n">
        <f aca="false">TIME(A45,B45,C45)</f>
        <v>0</v>
      </c>
    </row>
    <row r="46" customFormat="false" ht="15.75" hidden="false" customHeight="false" outlineLevel="0" collapsed="false">
      <c r="A46" s="16"/>
      <c r="B46" s="23"/>
      <c r="C46" s="24"/>
      <c r="D46" s="25"/>
      <c r="E46" s="26" t="n">
        <v>45</v>
      </c>
      <c r="F46" s="27" t="str">
        <f aca="false">Clubs!B47</f>
        <v>PH Racing Club</v>
      </c>
      <c r="G46" s="28" t="n">
        <f aca="false">COUNTIF($H:$H,E46)</f>
        <v>0</v>
      </c>
      <c r="H46" s="29" t="n">
        <f aca="false">IF(OR(RIGHT(D46,1)="V",RIGHT(D46,1)="J"),VALUE(LEFT(D46,LEN(D46)-1)),D46)</f>
        <v>0</v>
      </c>
      <c r="I46" s="28" t="e">
        <f aca="false">Q46&amp;COUNTIF($H$2:$H46,H46)</f>
        <v>#N/A</v>
      </c>
      <c r="J46" s="28" t="e">
        <f aca="false">VLOOKUP(L46,ClubNames,2,FALSE())&amp;COUNTIF($L$2:$L46,L46)</f>
        <v>#N/A</v>
      </c>
      <c r="L46" s="30"/>
      <c r="M46" s="35"/>
      <c r="O46" s="9" t="n">
        <f aca="false">1+O45</f>
        <v>45</v>
      </c>
      <c r="P46" s="14" t="e">
        <f aca="false">VLOOKUP(I46,J:M,4,FALSE())&amp;IF(RIGHT(D46,1)="V"," (V)",IF(RIGHT(D46,1)="J"," (J)",""))</f>
        <v>#N/A</v>
      </c>
      <c r="Q46" s="14" t="e">
        <f aca="false">VLOOKUP(H46,ClubNames,2,FALSE())</f>
        <v>#N/A</v>
      </c>
      <c r="R46" s="15" t="n">
        <f aca="false">TIME(A46,B46,C46)</f>
        <v>0</v>
      </c>
    </row>
    <row r="47" customFormat="false" ht="15.75" hidden="false" customHeight="false" outlineLevel="0" collapsed="false">
      <c r="A47" s="16"/>
      <c r="B47" s="23"/>
      <c r="C47" s="24"/>
      <c r="D47" s="25"/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0</v>
      </c>
      <c r="I47" s="28" t="e">
        <f aca="false">Q47&amp;COUNTIF($H$2:$H47,H47)</f>
        <v>#N/A</v>
      </c>
      <c r="J47" s="28" t="e">
        <f aca="false">VLOOKUP(L47,ClubNames,2,FALSE())&amp;COUNTIF($L$2:$L47,L47)</f>
        <v>#N/A</v>
      </c>
      <c r="L47" s="30"/>
      <c r="M47" s="35"/>
      <c r="O47" s="9" t="n">
        <f aca="false">1+O46</f>
        <v>46</v>
      </c>
      <c r="P47" s="14" t="e">
        <f aca="false">VLOOKUP(I47,J:M,4,FALSE())&amp;IF(RIGHT(D47,1)="V"," (V)",IF(RIGHT(D47,1)="J"," (J)",""))</f>
        <v>#N/A</v>
      </c>
      <c r="Q47" s="14" t="e">
        <f aca="false">VLOOKUP(H47,ClubNames,2,FALSE())</f>
        <v>#N/A</v>
      </c>
      <c r="R47" s="15" t="n">
        <f aca="false">TIME(A47,B47,C47)</f>
        <v>0</v>
      </c>
    </row>
    <row r="48" customFormat="false" ht="15.75" hidden="false" customHeight="false" outlineLevel="0" collapsed="false">
      <c r="A48" s="16"/>
      <c r="B48" s="23"/>
      <c r="C48" s="24"/>
      <c r="D48" s="25"/>
      <c r="E48" s="26" t="n">
        <v>47</v>
      </c>
      <c r="F48" s="27" t="str">
        <f aca="false">Clubs!B49</f>
        <v>Kinross Road Runners</v>
      </c>
      <c r="G48" s="28" t="n">
        <f aca="false">COUNTIF($H:$H,E48)</f>
        <v>0</v>
      </c>
      <c r="H48" s="29" t="n">
        <f aca="false">IF(OR(RIGHT(D48,1)="V",RIGHT(D48,1)="J"),VALUE(LEFT(D48,LEN(D48)-1)),D48)</f>
        <v>0</v>
      </c>
      <c r="I48" s="28" t="e">
        <f aca="false">Q48&amp;COUNTIF($H$2:$H48,H48)</f>
        <v>#N/A</v>
      </c>
      <c r="J48" s="28" t="e">
        <f aca="false">VLOOKUP(L48,ClubNames,2,FALSE())&amp;COUNTIF($L$2:$L48,L48)</f>
        <v>#N/A</v>
      </c>
      <c r="L48" s="30"/>
      <c r="M48" s="35"/>
      <c r="O48" s="9" t="n">
        <f aca="false">1+O47</f>
        <v>47</v>
      </c>
      <c r="P48" s="14" t="e">
        <f aca="false">VLOOKUP(I48,J:M,4,FALSE())&amp;IF(RIGHT(D48,1)="V"," (V)",IF(RIGHT(D48,1)="J"," (J)",""))</f>
        <v>#N/A</v>
      </c>
      <c r="Q48" s="14" t="e">
        <f aca="false">VLOOKUP(H48,ClubNames,2,FALSE())</f>
        <v>#N/A</v>
      </c>
      <c r="R48" s="15" t="n">
        <f aca="false">TIME(A48,B48,C48)</f>
        <v>0</v>
      </c>
    </row>
    <row r="49" customFormat="false" ht="15.75" hidden="false" customHeight="false" outlineLevel="0" collapsed="false">
      <c r="A49" s="16"/>
      <c r="B49" s="23"/>
      <c r="C49" s="24"/>
      <c r="D49" s="25"/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0</v>
      </c>
      <c r="I49" s="28" t="e">
        <f aca="false">Q49&amp;COUNTIF($H$2:$H49,H49)</f>
        <v>#N/A</v>
      </c>
      <c r="J49" s="28" t="e">
        <f aca="false">VLOOKUP(L49,ClubNames,2,FALSE())&amp;COUNTIF($L$2:$L49,L49)</f>
        <v>#N/A</v>
      </c>
      <c r="L49" s="30"/>
      <c r="M49" s="35"/>
      <c r="O49" s="9" t="n">
        <f aca="false">1+O48</f>
        <v>48</v>
      </c>
      <c r="P49" s="14" t="e">
        <f aca="false">VLOOKUP(I49,J:M,4,FALSE())&amp;IF(RIGHT(D49,1)="V"," (V)",IF(RIGHT(D49,1)="J"," (J)",""))</f>
        <v>#N/A</v>
      </c>
      <c r="Q49" s="14" t="e">
        <f aca="false">VLOOKUP(H49,ClubNames,2,FALSE())</f>
        <v>#N/A</v>
      </c>
      <c r="R49" s="15" t="n">
        <f aca="false">TIME(A49,B49,C49)</f>
        <v>0</v>
      </c>
    </row>
    <row r="50" customFormat="false" ht="15.75" hidden="false" customHeight="false" outlineLevel="0" collapsed="false">
      <c r="A50" s="16"/>
      <c r="B50" s="23"/>
      <c r="C50" s="24"/>
      <c r="D50" s="25"/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0</v>
      </c>
      <c r="I50" s="28" t="e">
        <f aca="false">Q50&amp;COUNTIF($H$2:$H50,H50)</f>
        <v>#N/A</v>
      </c>
      <c r="J50" s="28" t="e">
        <f aca="false">VLOOKUP(L50,ClubNames,2,FALSE())&amp;COUNTIF($L$2:$L50,L50)</f>
        <v>#N/A</v>
      </c>
      <c r="L50" s="30"/>
      <c r="M50" s="35"/>
      <c r="O50" s="9" t="n">
        <f aca="false">1+O49</f>
        <v>49</v>
      </c>
      <c r="P50" s="14" t="e">
        <f aca="false">VLOOKUP(I50,J:M,4,FALSE())&amp;IF(RIGHT(D50,1)="V"," (V)",IF(RIGHT(D50,1)="J"," (J)",""))</f>
        <v>#N/A</v>
      </c>
      <c r="Q50" s="14" t="e">
        <f aca="false">VLOOKUP(H50,ClubNames,2,FALSE())</f>
        <v>#N/A</v>
      </c>
      <c r="R50" s="15" t="n">
        <f aca="false">TIME(A50,B50,C50)</f>
        <v>0</v>
      </c>
    </row>
    <row r="51" customFormat="false" ht="15.75" hidden="false" customHeight="false" outlineLevel="0" collapsed="false">
      <c r="A51" s="16"/>
      <c r="B51" s="23"/>
      <c r="C51" s="24"/>
      <c r="D51" s="25"/>
      <c r="E51" s="26" t="n">
        <v>50</v>
      </c>
      <c r="F51" s="27" t="str">
        <f aca="false">Clubs!B52</f>
        <v>Stirling University AC</v>
      </c>
      <c r="G51" s="28" t="n">
        <f aca="false">COUNTIF($H:$H,E51)</f>
        <v>0</v>
      </c>
      <c r="H51" s="29" t="n">
        <f aca="false">IF(OR(RIGHT(D51,1)="V",RIGHT(D51,1)="J"),VALUE(LEFT(D51,LEN(D51)-1)),D51)</f>
        <v>0</v>
      </c>
      <c r="I51" s="28" t="e">
        <f aca="false">Q51&amp;COUNTIF($H$2:$H51,H51)</f>
        <v>#N/A</v>
      </c>
      <c r="J51" s="28" t="e">
        <f aca="false">VLOOKUP(L51,ClubNames,2,FALSE())&amp;COUNTIF($L$2:$L51,L51)</f>
        <v>#N/A</v>
      </c>
      <c r="L51" s="30"/>
      <c r="M51" s="59"/>
      <c r="O51" s="9" t="n">
        <v>50</v>
      </c>
      <c r="P51" s="14" t="e">
        <f aca="false">VLOOKUP(I51,J:M,4,FALSE())&amp;IF(RIGHT(D51,1)="V"," (V)",IF(RIGHT(D51,1)="J"," (J)",""))</f>
        <v>#N/A</v>
      </c>
      <c r="Q51" s="14" t="e">
        <f aca="false">VLOOKUP(H51,ClubNames,2,FALSE())</f>
        <v>#N/A</v>
      </c>
      <c r="R51" s="15" t="n">
        <f aca="false">TIME(A51,B51,C51)</f>
        <v>0</v>
      </c>
    </row>
    <row r="52" customFormat="false" ht="15.75" hidden="false" customHeight="false" outlineLevel="0" collapsed="false">
      <c r="A52" s="16"/>
      <c r="B52" s="23"/>
      <c r="C52" s="24"/>
      <c r="D52" s="25"/>
      <c r="E52" s="26" t="n">
        <v>51</v>
      </c>
      <c r="F52" s="27" t="str">
        <f aca="false">Clubs!B53</f>
        <v>Haddington Running Club</v>
      </c>
      <c r="G52" s="28" t="n">
        <f aca="false">COUNTIF($H:$H,E52)</f>
        <v>0</v>
      </c>
      <c r="H52" s="29" t="n">
        <f aca="false">IF(OR(RIGHT(D52,1)="V",RIGHT(D52,1)="J"),VALUE(LEFT(D52,LEN(D52)-1)),D52)</f>
        <v>0</v>
      </c>
      <c r="I52" s="28" t="e">
        <f aca="false">Q52&amp;COUNTIF($H$2:$H52,H52)</f>
        <v>#N/A</v>
      </c>
      <c r="J52" s="28" t="e">
        <f aca="false">VLOOKUP(L52,ClubNames,2,FALSE())&amp;COUNTIF($L$2:$L52,L52)</f>
        <v>#N/A</v>
      </c>
      <c r="L52" s="30"/>
      <c r="M52" s="49"/>
      <c r="O52" s="9" t="n">
        <v>51</v>
      </c>
      <c r="P52" s="14" t="e">
        <f aca="false">VLOOKUP(I52,J:M,4,FALSE())&amp;IF(RIGHT(D52,1)="V"," (V)",IF(RIGHT(D52,1)="J"," (J)",""))</f>
        <v>#N/A</v>
      </c>
      <c r="Q52" s="14" t="e">
        <f aca="false">VLOOKUP(H52,ClubNames,2,FALSE())</f>
        <v>#N/A</v>
      </c>
      <c r="R52" s="15" t="n">
        <f aca="false">TIME(A52,B52,C52)</f>
        <v>0</v>
      </c>
    </row>
    <row r="53" customFormat="false" ht="15.75" hidden="false" customHeight="false" outlineLevel="0" collapsed="false">
      <c r="A53" s="16"/>
      <c r="B53" s="23"/>
      <c r="C53" s="24"/>
      <c r="D53" s="25"/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0</v>
      </c>
      <c r="I53" s="28" t="e">
        <f aca="false">Q53&amp;COUNTIF($H$2:$H53,H53)</f>
        <v>#N/A</v>
      </c>
      <c r="J53" s="28" t="e">
        <f aca="false">VLOOKUP(L53,ClubNames,2,FALSE())&amp;COUNTIF($L$2:$L53,L53)</f>
        <v>#N/A</v>
      </c>
      <c r="L53" s="30"/>
      <c r="M53" s="49"/>
      <c r="O53" s="9" t="n">
        <v>52</v>
      </c>
      <c r="P53" s="14" t="e">
        <f aca="false">VLOOKUP(I53,J:M,4,FALSE())&amp;IF(RIGHT(D53,1)="V"," (V)",IF(RIGHT(D53,1)="J"," (J)",""))</f>
        <v>#N/A</v>
      </c>
      <c r="Q53" s="14" t="e">
        <f aca="false">VLOOKUP(H53,ClubNames,2,FALSE())</f>
        <v>#N/A</v>
      </c>
      <c r="R53" s="15" t="n">
        <f aca="false">TIME(A53,B53,C53)</f>
        <v>0</v>
      </c>
    </row>
    <row r="54" customFormat="false" ht="15.75" hidden="false" customHeight="false" outlineLevel="0" collapsed="false">
      <c r="A54" s="16"/>
      <c r="B54" s="23"/>
      <c r="C54" s="24"/>
      <c r="D54" s="25"/>
      <c r="E54" s="26" t="n">
        <v>53</v>
      </c>
      <c r="F54" s="27" t="str">
        <f aca="false">Clubs!B55</f>
        <v>Run Livingston</v>
      </c>
      <c r="G54" s="28"/>
      <c r="H54" s="29" t="n">
        <f aca="false">IF(OR(RIGHT(D54,1)="V",RIGHT(D54,1)="J"),VALUE(LEFT(D54,LEN(D54)-1)),D54)</f>
        <v>0</v>
      </c>
      <c r="I54" s="28" t="e">
        <f aca="false">Q54&amp;COUNTIF($H$2:$H54,H54)</f>
        <v>#N/A</v>
      </c>
      <c r="J54" s="28" t="e">
        <f aca="false">VLOOKUP(L54,ClubNames,2,FALSE())&amp;COUNTIF($L$2:$L54,L54)</f>
        <v>#N/A</v>
      </c>
      <c r="L54" s="30"/>
      <c r="M54" s="49"/>
      <c r="O54" s="9" t="n">
        <v>53</v>
      </c>
      <c r="P54" s="14" t="e">
        <f aca="false">VLOOKUP(I54,J:M,4,FALSE())&amp;IF(RIGHT(D54,1)="V"," (V)",IF(RIGHT(D54,1)="J"," (J)",""))</f>
        <v>#N/A</v>
      </c>
      <c r="Q54" s="14" t="e">
        <f aca="false">VLOOKUP(H54,ClubNames,2,FALSE())</f>
        <v>#N/A</v>
      </c>
      <c r="R54" s="15" t="n">
        <f aca="false">TIME(A54,B54,C54)</f>
        <v>0</v>
      </c>
    </row>
    <row r="55" customFormat="false" ht="15.75" hidden="false" customHeight="false" outlineLevel="0" collapsed="false">
      <c r="A55" s="16"/>
      <c r="B55" s="23"/>
      <c r="C55" s="24"/>
      <c r="D55" s="25"/>
      <c r="E55" s="45"/>
      <c r="F55" s="45"/>
      <c r="G55" s="28"/>
      <c r="H55" s="29" t="n">
        <f aca="false">IF(OR(RIGHT(D55,1)="V",RIGHT(D55,1)="J"),VALUE(LEFT(D55,LEN(D55)-1)),D55)</f>
        <v>0</v>
      </c>
      <c r="I55" s="28" t="e">
        <f aca="false">Q55&amp;COUNTIF($H$2:$H55,H55)</f>
        <v>#N/A</v>
      </c>
      <c r="J55" s="28" t="e">
        <f aca="false">VLOOKUP(L55,ClubNames,2,FALSE())&amp;COUNTIF($L$2:$L55,L55)</f>
        <v>#N/A</v>
      </c>
      <c r="L55" s="30"/>
      <c r="M55" s="77"/>
      <c r="O55" s="9" t="n">
        <v>54</v>
      </c>
      <c r="P55" s="14" t="e">
        <f aca="false">VLOOKUP(I55,J:M,4,FALSE())&amp;IF(RIGHT(D55,1)="V"," (V)",IF(RIGHT(D55,1)="J"," (J)",""))</f>
        <v>#N/A</v>
      </c>
      <c r="Q55" s="14" t="e">
        <f aca="false">VLOOKUP(H55,ClubNames,2,FALSE())</f>
        <v>#N/A</v>
      </c>
      <c r="R55" s="15" t="n">
        <f aca="false">TIME(A55,B55,C55)</f>
        <v>0</v>
      </c>
    </row>
    <row r="56" customFormat="false" ht="15.75" hidden="false" customHeight="false" outlineLevel="0" collapsed="false">
      <c r="A56" s="16"/>
      <c r="B56" s="23"/>
      <c r="C56" s="24"/>
      <c r="D56" s="25"/>
      <c r="E56" s="45"/>
      <c r="F56" s="45"/>
      <c r="G56" s="28"/>
      <c r="H56" s="29" t="n">
        <f aca="false">IF(OR(RIGHT(D56,1)="V",RIGHT(D56,1)="J"),VALUE(LEFT(D56,LEN(D56)-1)),D56)</f>
        <v>0</v>
      </c>
      <c r="I56" s="28" t="e">
        <f aca="false">Q56&amp;COUNTIF($H$2:$H56,H56)</f>
        <v>#N/A</v>
      </c>
      <c r="J56" s="28" t="e">
        <f aca="false">VLOOKUP(L56,ClubNames,2,FALSE())&amp;COUNTIF($L$2:$L56,L56)</f>
        <v>#N/A</v>
      </c>
      <c r="L56" s="30"/>
      <c r="M56" s="47"/>
      <c r="O56" s="9" t="n">
        <v>55</v>
      </c>
      <c r="P56" s="14" t="e">
        <f aca="false">VLOOKUP(I56,J:M,4,FALSE())&amp;IF(RIGHT(D56,1)="V"," (V)",IF(RIGHT(D56,1)="J"," (J)",""))</f>
        <v>#N/A</v>
      </c>
      <c r="Q56" s="14" t="e">
        <f aca="false">VLOOKUP(H56,ClubNames,2,FALSE())</f>
        <v>#N/A</v>
      </c>
      <c r="R56" s="15" t="n">
        <f aca="false">TIME(A56,B56,C56)</f>
        <v>0</v>
      </c>
    </row>
    <row r="57" customFormat="false" ht="15.75" hidden="false" customHeight="false" outlineLevel="0" collapsed="false">
      <c r="A57" s="16"/>
      <c r="B57" s="23"/>
      <c r="C57" s="24"/>
      <c r="D57" s="25"/>
      <c r="E57" s="45"/>
      <c r="F57" s="45"/>
      <c r="G57" s="28"/>
      <c r="H57" s="29" t="n">
        <f aca="false">IF(OR(RIGHT(D57,1)="V",RIGHT(D57,1)="J"),VALUE(LEFT(D57,LEN(D57)-1)),D57)</f>
        <v>0</v>
      </c>
      <c r="I57" s="28" t="e">
        <f aca="false">Q57&amp;COUNTIF($H$2:$H57,H57)</f>
        <v>#N/A</v>
      </c>
      <c r="J57" s="28" t="e">
        <f aca="false">VLOOKUP(L57,ClubNames,2,FALSE())&amp;COUNTIF($L$2:$L57,L57)</f>
        <v>#N/A</v>
      </c>
      <c r="L57" s="30"/>
      <c r="M57" s="47"/>
      <c r="O57" s="9" t="n">
        <v>56</v>
      </c>
      <c r="P57" s="14" t="e">
        <f aca="false">VLOOKUP(I57,J:M,4,FALSE())&amp;IF(RIGHT(D57,1)="V"," (V)",IF(RIGHT(D57,1)="J"," (J)",""))</f>
        <v>#N/A</v>
      </c>
      <c r="Q57" s="14" t="e">
        <f aca="false">VLOOKUP(H57,ClubNames,2,FALSE())</f>
        <v>#N/A</v>
      </c>
      <c r="R57" s="15" t="n">
        <f aca="false">TIME(A57,B57,C57)</f>
        <v>0</v>
      </c>
    </row>
    <row r="58" customFormat="false" ht="15.75" hidden="false" customHeight="false" outlineLevel="0" collapsed="false">
      <c r="A58" s="16"/>
      <c r="B58" s="23"/>
      <c r="C58" s="24"/>
      <c r="D58" s="25"/>
      <c r="E58" s="45"/>
      <c r="F58" s="45"/>
      <c r="G58" s="28"/>
      <c r="H58" s="29" t="n">
        <f aca="false">IF(OR(RIGHT(D58,1)="V",RIGHT(D58,1)="J"),VALUE(LEFT(D58,LEN(D58)-1)),D58)</f>
        <v>0</v>
      </c>
      <c r="I58" s="28" t="e">
        <f aca="false">Q58&amp;COUNTIF($H$2:$H58,H58)</f>
        <v>#N/A</v>
      </c>
      <c r="J58" s="28" t="e">
        <f aca="false">VLOOKUP(L58,ClubNames,2,FALSE())&amp;COUNTIF($L$2:$L58,L58)</f>
        <v>#N/A</v>
      </c>
      <c r="L58" s="30"/>
      <c r="M58" s="47"/>
      <c r="O58" s="9" t="n">
        <v>57</v>
      </c>
      <c r="P58" s="14" t="e">
        <f aca="false">VLOOKUP(I58,J:M,4,FALSE())&amp;IF(RIGHT(D58,1)="V"," (V)",IF(RIGHT(D58,1)="J"," (J)",""))</f>
        <v>#N/A</v>
      </c>
      <c r="Q58" s="14" t="e">
        <f aca="false">VLOOKUP(H58,ClubNames,2,FALSE())</f>
        <v>#N/A</v>
      </c>
      <c r="R58" s="15" t="n">
        <f aca="false">TIME(A58,B58,C58)</f>
        <v>0</v>
      </c>
    </row>
    <row r="59" customFormat="false" ht="15.75" hidden="false" customHeight="false" outlineLevel="0" collapsed="false">
      <c r="A59" s="16"/>
      <c r="B59" s="23"/>
      <c r="C59" s="24"/>
      <c r="D59" s="25"/>
      <c r="E59" s="45"/>
      <c r="F59" s="45"/>
      <c r="G59" s="28"/>
      <c r="H59" s="29" t="n">
        <f aca="false">IF(OR(RIGHT(D59,1)="V",RIGHT(D59,1)="J"),VALUE(LEFT(D59,LEN(D59)-1)),D59)</f>
        <v>0</v>
      </c>
      <c r="I59" s="28" t="e">
        <f aca="false">Q59&amp;COUNTIF($H$2:$H59,H59)</f>
        <v>#N/A</v>
      </c>
      <c r="J59" s="28" t="e">
        <f aca="false">VLOOKUP(L59,ClubNames,2,FALSE())&amp;COUNTIF($L$2:$L59,L59)</f>
        <v>#N/A</v>
      </c>
      <c r="L59" s="30"/>
      <c r="M59" s="47"/>
      <c r="O59" s="9" t="n">
        <v>58</v>
      </c>
      <c r="P59" s="14" t="e">
        <f aca="false">VLOOKUP(I59,J:M,4,FALSE())&amp;IF(RIGHT(D59,1)="V"," (V)",IF(RIGHT(D59,1)="J"," (J)",""))</f>
        <v>#N/A</v>
      </c>
      <c r="Q59" s="14" t="e">
        <f aca="false">VLOOKUP(H59,ClubNames,2,FALSE())</f>
        <v>#N/A</v>
      </c>
      <c r="R59" s="15" t="n">
        <f aca="false">TIME(A59,B59,C59)</f>
        <v>0</v>
      </c>
    </row>
    <row r="60" customFormat="false" ht="15.75" hidden="false" customHeight="false" outlineLevel="0" collapsed="false">
      <c r="A60" s="16"/>
      <c r="B60" s="23"/>
      <c r="C60" s="24"/>
      <c r="D60" s="25"/>
      <c r="E60" s="45"/>
      <c r="F60" s="45"/>
      <c r="G60" s="28"/>
      <c r="H60" s="29" t="n">
        <f aca="false">IF(OR(RIGHT(D60,1)="V",RIGHT(D60,1)="J"),VALUE(LEFT(D60,LEN(D60)-1)),D60)</f>
        <v>0</v>
      </c>
      <c r="I60" s="28" t="e">
        <f aca="false">Q60&amp;COUNTIF($H$2:$H60,H60)</f>
        <v>#N/A</v>
      </c>
      <c r="J60" s="28" t="e">
        <f aca="false">VLOOKUP(L60,ClubNames,2,FALSE())&amp;COUNTIF($L$2:$L60,L60)</f>
        <v>#N/A</v>
      </c>
      <c r="L60" s="30"/>
      <c r="M60" s="47"/>
      <c r="O60" s="9" t="n">
        <v>59</v>
      </c>
      <c r="P60" s="14" t="e">
        <f aca="false">VLOOKUP(I60,J:M,4,FALSE())&amp;IF(RIGHT(D60,1)="V"," (V)",IF(RIGHT(D60,1)="J"," (J)",""))</f>
        <v>#N/A</v>
      </c>
      <c r="Q60" s="14" t="e">
        <f aca="false">VLOOKUP(H60,ClubNames,2,FALSE())</f>
        <v>#N/A</v>
      </c>
      <c r="R60" s="15" t="n">
        <f aca="false">TIME(A60,B60,C60)</f>
        <v>0</v>
      </c>
    </row>
    <row r="61" customFormat="false" ht="15.75" hidden="false" customHeight="false" outlineLevel="0" collapsed="false">
      <c r="A61" s="16"/>
      <c r="B61" s="23"/>
      <c r="C61" s="24"/>
      <c r="D61" s="25"/>
      <c r="E61" s="45"/>
      <c r="F61" s="45"/>
      <c r="G61" s="28"/>
      <c r="H61" s="29" t="n">
        <f aca="false">IF(OR(RIGHT(D61,1)="V",RIGHT(D61,1)="J"),VALUE(LEFT(D61,LEN(D61)-1)),D61)</f>
        <v>0</v>
      </c>
      <c r="I61" s="28" t="e">
        <f aca="false">Q61&amp;COUNTIF($H$2:$H61,H61)</f>
        <v>#N/A</v>
      </c>
      <c r="J61" s="28" t="e">
        <f aca="false">VLOOKUP(L61,ClubNames,2,FALSE())&amp;COUNTIF($L$2:$L61,L61)</f>
        <v>#N/A</v>
      </c>
      <c r="L61" s="30"/>
      <c r="M61" s="48"/>
      <c r="O61" s="9" t="n">
        <v>60</v>
      </c>
      <c r="P61" s="14" t="e">
        <f aca="false">VLOOKUP(I61,J:M,4,FALSE())&amp;IF(RIGHT(D61,1)="V"," (V)",IF(RIGHT(D61,1)="J"," (J)",""))</f>
        <v>#N/A</v>
      </c>
      <c r="Q61" s="14" t="e">
        <f aca="false">VLOOKUP(H61,ClubNames,2,FALSE())</f>
        <v>#N/A</v>
      </c>
      <c r="R61" s="15" t="n">
        <f aca="false">TIME(A61,B61,C61)</f>
        <v>0</v>
      </c>
    </row>
    <row r="62" customFormat="false" ht="15.75" hidden="false" customHeight="false" outlineLevel="0" collapsed="false">
      <c r="A62" s="16"/>
      <c r="B62" s="23"/>
      <c r="C62" s="24"/>
      <c r="D62" s="25"/>
      <c r="E62" s="45"/>
      <c r="F62" s="45"/>
      <c r="G62" s="28"/>
      <c r="H62" s="29" t="n">
        <f aca="false">IF(OR(RIGHT(D62,1)="V",RIGHT(D62,1)="J"),VALUE(LEFT(D62,LEN(D62)-1)),D62)</f>
        <v>0</v>
      </c>
      <c r="I62" s="28" t="e">
        <f aca="false">Q62&amp;COUNTIF($H$2:$H62,H62)</f>
        <v>#N/A</v>
      </c>
      <c r="J62" s="28" t="e">
        <f aca="false">VLOOKUP(L62,ClubNames,2,FALSE())&amp;COUNTIF($L$2:$L62,L62)</f>
        <v>#N/A</v>
      </c>
      <c r="L62" s="30"/>
      <c r="M62" s="48"/>
      <c r="O62" s="9" t="n">
        <v>61</v>
      </c>
      <c r="P62" s="14" t="e">
        <f aca="false">VLOOKUP(I62,J:M,4,FALSE())&amp;IF(RIGHT(D62,1)="V"," (V)",IF(RIGHT(D62,1)="J"," (J)",""))</f>
        <v>#N/A</v>
      </c>
      <c r="Q62" s="14" t="e">
        <f aca="false">VLOOKUP(H62,ClubNames,2,FALSE())</f>
        <v>#N/A</v>
      </c>
      <c r="R62" s="15" t="n">
        <f aca="false">TIME(A62,B62,C62)</f>
        <v>0</v>
      </c>
    </row>
    <row r="63" customFormat="false" ht="15.75" hidden="false" customHeight="false" outlineLevel="0" collapsed="false">
      <c r="A63" s="16"/>
      <c r="B63" s="23"/>
      <c r="C63" s="24"/>
      <c r="D63" s="25"/>
      <c r="E63" s="45"/>
      <c r="F63" s="45"/>
      <c r="G63" s="28"/>
      <c r="H63" s="29" t="n">
        <f aca="false">IF(OR(RIGHT(D63,1)="V",RIGHT(D63,1)="J"),VALUE(LEFT(D63,LEN(D63)-1)),D63)</f>
        <v>0</v>
      </c>
      <c r="I63" s="28" t="e">
        <f aca="false">Q63&amp;COUNTIF($H$2:$H63,H63)</f>
        <v>#N/A</v>
      </c>
      <c r="J63" s="28" t="e">
        <f aca="false">VLOOKUP(L63,ClubNames,2,FALSE())&amp;COUNTIF($L$2:$L63,L63)</f>
        <v>#N/A</v>
      </c>
      <c r="L63" s="30"/>
      <c r="M63" s="48"/>
      <c r="O63" s="9" t="n">
        <v>62</v>
      </c>
      <c r="P63" s="14" t="e">
        <f aca="false">VLOOKUP(I63,J:M,4,FALSE())&amp;IF(RIGHT(D63,1)="V"," (V)",IF(RIGHT(D63,1)="J"," (J)",""))</f>
        <v>#N/A</v>
      </c>
      <c r="Q63" s="14" t="e">
        <f aca="false">VLOOKUP(H63,ClubNames,2,FALSE())</f>
        <v>#N/A</v>
      </c>
      <c r="R63" s="15" t="n">
        <f aca="false">TIME(A63,B63,C63)</f>
        <v>0</v>
      </c>
    </row>
    <row r="64" customFormat="false" ht="15.75" hidden="false" customHeight="false" outlineLevel="0" collapsed="false">
      <c r="A64" s="16"/>
      <c r="B64" s="23"/>
      <c r="C64" s="24"/>
      <c r="D64" s="25"/>
      <c r="E64" s="45"/>
      <c r="F64" s="45"/>
      <c r="G64" s="28"/>
      <c r="H64" s="29" t="n">
        <f aca="false">IF(OR(RIGHT(D64,1)="V",RIGHT(D64,1)="J"),VALUE(LEFT(D64,LEN(D64)-1)),D64)</f>
        <v>0</v>
      </c>
      <c r="I64" s="28" t="e">
        <f aca="false">Q64&amp;COUNTIF($H$2:$H64,H64)</f>
        <v>#N/A</v>
      </c>
      <c r="J64" s="28" t="e">
        <f aca="false">VLOOKUP(L64,ClubNames,2,FALSE())&amp;COUNTIF($L$2:$L64,L64)</f>
        <v>#N/A</v>
      </c>
      <c r="L64" s="30"/>
      <c r="M64" s="35"/>
      <c r="O64" s="9" t="n">
        <v>63</v>
      </c>
      <c r="P64" s="14" t="e">
        <f aca="false">VLOOKUP(I64,J:M,4,FALSE())&amp;IF(RIGHT(D64,1)="V"," (V)",IF(RIGHT(D64,1)="J"," (J)",""))</f>
        <v>#N/A</v>
      </c>
      <c r="Q64" s="14" t="e">
        <f aca="false">VLOOKUP(H64,ClubNames,2,FALSE())</f>
        <v>#N/A</v>
      </c>
      <c r="R64" s="15" t="n">
        <f aca="false">TIME(A64,B64,C64)</f>
        <v>0</v>
      </c>
    </row>
    <row r="65" customFormat="false" ht="15.75" hidden="false" customHeight="false" outlineLevel="0" collapsed="false">
      <c r="A65" s="16"/>
      <c r="B65" s="23"/>
      <c r="C65" s="24"/>
      <c r="D65" s="25"/>
      <c r="E65" s="45"/>
      <c r="F65" s="45"/>
      <c r="G65" s="28"/>
      <c r="H65" s="29" t="n">
        <f aca="false">IF(OR(RIGHT(D65,1)="V",RIGHT(D65,1)="J"),VALUE(LEFT(D65,LEN(D65)-1)),D65)</f>
        <v>0</v>
      </c>
      <c r="I65" s="28" t="e">
        <f aca="false">Q65&amp;COUNTIF($H$2:$H65,H65)</f>
        <v>#N/A</v>
      </c>
      <c r="J65" s="28" t="e">
        <f aca="false">VLOOKUP(L65,ClubNames,2,FALSE())&amp;COUNTIF($L$2:$L65,L65)</f>
        <v>#N/A</v>
      </c>
      <c r="L65" s="30"/>
      <c r="M65" s="35"/>
      <c r="O65" s="9" t="n">
        <v>64</v>
      </c>
      <c r="P65" s="14" t="e">
        <f aca="false">VLOOKUP(I65,J:M,4,FALSE())&amp;IF(RIGHT(D65,1)="V"," (V)",IF(RIGHT(D65,1)="J"," (J)",""))</f>
        <v>#N/A</v>
      </c>
      <c r="Q65" s="14" t="e">
        <f aca="false">VLOOKUP(H65,ClubNames,2,FALSE())</f>
        <v>#N/A</v>
      </c>
      <c r="R65" s="15" t="n">
        <f aca="false">TIME(A65,B65,C65)</f>
        <v>0</v>
      </c>
    </row>
    <row r="66" customFormat="false" ht="15.75" hidden="false" customHeight="false" outlineLevel="0" collapsed="false">
      <c r="A66" s="16"/>
      <c r="B66" s="23"/>
      <c r="C66" s="24"/>
      <c r="D66" s="25"/>
      <c r="E66" s="45"/>
      <c r="F66" s="45"/>
      <c r="G66" s="28"/>
      <c r="H66" s="29" t="n">
        <f aca="false">IF(OR(RIGHT(D66,1)="V",RIGHT(D66,1)="J"),VALUE(LEFT(D66,LEN(D66)-1)),D66)</f>
        <v>0</v>
      </c>
      <c r="I66" s="28" t="e">
        <f aca="false">Q66&amp;COUNTIF($H$2:$H66,H66)</f>
        <v>#N/A</v>
      </c>
      <c r="J66" s="28" t="e">
        <f aca="false">VLOOKUP(L66,ClubNames,2,FALSE())&amp;COUNTIF($L$2:$L66,L66)</f>
        <v>#N/A</v>
      </c>
      <c r="L66" s="30"/>
      <c r="M66" s="35"/>
      <c r="O66" s="9" t="n">
        <v>65</v>
      </c>
      <c r="P66" s="14" t="e">
        <f aca="false">VLOOKUP(I66,J:M,4,FALSE())&amp;IF(RIGHT(D66,1)="V"," (V)",IF(RIGHT(D66,1)="J"," (J)",""))</f>
        <v>#N/A</v>
      </c>
      <c r="Q66" s="14" t="e">
        <f aca="false">VLOOKUP(H66,ClubNames,2,FALSE())</f>
        <v>#N/A</v>
      </c>
      <c r="R66" s="15" t="n">
        <f aca="false">TIME(A66,B66,C66)</f>
        <v>0</v>
      </c>
    </row>
    <row r="67" customFormat="false" ht="15.75" hidden="false" customHeight="false" outlineLevel="0" collapsed="false">
      <c r="A67" s="16"/>
      <c r="B67" s="23"/>
      <c r="C67" s="24"/>
      <c r="D67" s="25"/>
      <c r="E67" s="45"/>
      <c r="F67" s="45"/>
      <c r="G67" s="28"/>
      <c r="H67" s="29" t="n">
        <f aca="false">IF(OR(RIGHT(D67,1)="V",RIGHT(D67,1)="J"),VALUE(LEFT(D67,LEN(D67)-1)),D67)</f>
        <v>0</v>
      </c>
      <c r="I67" s="28" t="e">
        <f aca="false">Q67&amp;COUNTIF($H$2:$H67,H67)</f>
        <v>#N/A</v>
      </c>
      <c r="J67" s="28" t="e">
        <f aca="false">VLOOKUP(L67,ClubNames,2,FALSE())&amp;COUNTIF($L$2:$L67,L67)</f>
        <v>#N/A</v>
      </c>
      <c r="L67" s="30"/>
      <c r="M67" s="35"/>
      <c r="O67" s="9" t="n">
        <v>66</v>
      </c>
      <c r="P67" s="14" t="e">
        <f aca="false">VLOOKUP(I67,J:M,4,FALSE())&amp;IF(RIGHT(D67,1)="V"," (V)",IF(RIGHT(D67,1)="J"," (J)",""))</f>
        <v>#N/A</v>
      </c>
      <c r="Q67" s="14" t="e">
        <f aca="false">VLOOKUP(H67,ClubNames,2,FALSE())</f>
        <v>#N/A</v>
      </c>
      <c r="R67" s="15" t="n">
        <f aca="false">TIME(A67,B67,C67)</f>
        <v>0</v>
      </c>
    </row>
    <row r="68" customFormat="false" ht="15.75" hidden="false" customHeight="false" outlineLevel="0" collapsed="false">
      <c r="A68" s="16"/>
      <c r="B68" s="23"/>
      <c r="C68" s="24"/>
      <c r="D68" s="25"/>
      <c r="E68" s="45"/>
      <c r="F68" s="45"/>
      <c r="G68" s="28"/>
      <c r="H68" s="29" t="n">
        <f aca="false">IF(OR(RIGHT(D68,1)="V",RIGHT(D68,1)="J"),VALUE(LEFT(D68,LEN(D68)-1)),D68)</f>
        <v>0</v>
      </c>
      <c r="I68" s="28" t="e">
        <f aca="false">Q68&amp;COUNTIF($H$2:$H68,H68)</f>
        <v>#N/A</v>
      </c>
      <c r="J68" s="28" t="e">
        <f aca="false">VLOOKUP(L68,ClubNames,2,FALSE())&amp;COUNTIF($L$2:$L68,L68)</f>
        <v>#N/A</v>
      </c>
      <c r="L68" s="30"/>
      <c r="M68" s="35"/>
      <c r="O68" s="9" t="n">
        <v>67</v>
      </c>
      <c r="P68" s="14" t="e">
        <f aca="false">VLOOKUP(I68,J:M,4,FALSE())&amp;IF(RIGHT(D68,1)="V"," (V)",IF(RIGHT(D68,1)="J"," (J)",""))</f>
        <v>#N/A</v>
      </c>
      <c r="Q68" s="14" t="e">
        <f aca="false">VLOOKUP(H68,ClubNames,2,FALSE())</f>
        <v>#N/A</v>
      </c>
      <c r="R68" s="15" t="n">
        <f aca="false">TIME(A68,B68,C68)</f>
        <v>0</v>
      </c>
    </row>
    <row r="69" customFormat="false" ht="15.75" hidden="false" customHeight="false" outlineLevel="0" collapsed="false">
      <c r="A69" s="16"/>
      <c r="B69" s="23"/>
      <c r="C69" s="24"/>
      <c r="D69" s="25"/>
      <c r="E69" s="45"/>
      <c r="F69" s="45"/>
      <c r="G69" s="28"/>
      <c r="H69" s="29" t="n">
        <f aca="false">IF(OR(RIGHT(D69,1)="V",RIGHT(D69,1)="J"),VALUE(LEFT(D69,LEN(D69)-1)),D69)</f>
        <v>0</v>
      </c>
      <c r="I69" s="28" t="e">
        <f aca="false">Q69&amp;COUNTIF($H$2:$H69,H69)</f>
        <v>#N/A</v>
      </c>
      <c r="J69" s="28" t="e">
        <f aca="false">VLOOKUP(L69,ClubNames,2,FALSE())&amp;COUNTIF($L$2:$L69,L69)</f>
        <v>#N/A</v>
      </c>
      <c r="L69" s="30"/>
      <c r="M69" s="47"/>
      <c r="O69" s="9" t="n">
        <v>68</v>
      </c>
      <c r="P69" s="14" t="e">
        <f aca="false">VLOOKUP(I69,J:M,4,FALSE())&amp;IF(RIGHT(D69,1)="V"," (V)",IF(RIGHT(D69,1)="J"," (J)",""))</f>
        <v>#N/A</v>
      </c>
      <c r="Q69" s="14" t="e">
        <f aca="false">VLOOKUP(H69,ClubNames,2,FALSE())</f>
        <v>#N/A</v>
      </c>
      <c r="R69" s="15" t="n">
        <f aca="false">TIME(A69,B69,C69)</f>
        <v>0</v>
      </c>
    </row>
    <row r="70" customFormat="false" ht="15.75" hidden="false" customHeight="false" outlineLevel="0" collapsed="false">
      <c r="A70" s="16"/>
      <c r="B70" s="23"/>
      <c r="C70" s="24"/>
      <c r="D70" s="25"/>
      <c r="E70" s="45"/>
      <c r="F70" s="45"/>
      <c r="G70" s="28"/>
      <c r="H70" s="29" t="n">
        <f aca="false">IF(OR(RIGHT(D70,1)="V",RIGHT(D70,1)="J"),VALUE(LEFT(D70,LEN(D70)-1)),D70)</f>
        <v>0</v>
      </c>
      <c r="I70" s="28" t="e">
        <f aca="false">Q70&amp;COUNTIF($H$2:$H70,H70)</f>
        <v>#N/A</v>
      </c>
      <c r="J70" s="28" t="e">
        <f aca="false">VLOOKUP(L70,ClubNames,2,FALSE())&amp;COUNTIF($L$2:$L70,L70)</f>
        <v>#N/A</v>
      </c>
      <c r="L70" s="30"/>
      <c r="M70" s="47"/>
      <c r="O70" s="9" t="n">
        <v>69</v>
      </c>
      <c r="P70" s="14" t="e">
        <f aca="false">VLOOKUP(I70,J:M,4,FALSE())&amp;IF(RIGHT(D70,1)="V"," (V)",IF(RIGHT(D70,1)="J"," (J)",""))</f>
        <v>#N/A</v>
      </c>
      <c r="Q70" s="14" t="e">
        <f aca="false">VLOOKUP(H70,ClubNames,2,FALSE())</f>
        <v>#N/A</v>
      </c>
      <c r="R70" s="15" t="n">
        <f aca="false">TIME(A70,B70,C70)</f>
        <v>0</v>
      </c>
    </row>
    <row r="71" customFormat="false" ht="15.75" hidden="false" customHeight="false" outlineLevel="0" collapsed="false">
      <c r="A71" s="16"/>
      <c r="B71" s="23"/>
      <c r="C71" s="24"/>
      <c r="D71" s="25"/>
      <c r="E71" s="45"/>
      <c r="F71" s="45"/>
      <c r="G71" s="28"/>
      <c r="H71" s="29" t="n">
        <f aca="false">IF(OR(RIGHT(D71,1)="V",RIGHT(D71,1)="J"),VALUE(LEFT(D71,LEN(D71)-1)),D71)</f>
        <v>0</v>
      </c>
      <c r="I71" s="28" t="e">
        <f aca="false">Q71&amp;COUNTIF($H$2:$H71,H71)</f>
        <v>#N/A</v>
      </c>
      <c r="J71" s="28" t="e">
        <f aca="false">VLOOKUP(L71,ClubNames,2,FALSE())&amp;COUNTIF($L$2:$L71,L71)</f>
        <v>#N/A</v>
      </c>
      <c r="L71" s="30"/>
      <c r="M71" s="47"/>
      <c r="O71" s="9" t="n">
        <v>70</v>
      </c>
      <c r="P71" s="14" t="e">
        <f aca="false">VLOOKUP(I71,J:M,4,FALSE())&amp;IF(RIGHT(D71,1)="V"," (V)",IF(RIGHT(D71,1)="J"," (J)",""))</f>
        <v>#N/A</v>
      </c>
      <c r="Q71" s="14" t="e">
        <f aca="false">VLOOKUP(H71,ClubNames,2,FALSE())</f>
        <v>#N/A</v>
      </c>
      <c r="R71" s="15" t="n">
        <f aca="false">TIME(A71,B71,C71)</f>
        <v>0</v>
      </c>
    </row>
    <row r="72" customFormat="false" ht="15.75" hidden="false" customHeight="false" outlineLevel="0" collapsed="false">
      <c r="A72" s="16"/>
      <c r="B72" s="23"/>
      <c r="C72" s="24"/>
      <c r="D72" s="25"/>
      <c r="E72" s="45"/>
      <c r="F72" s="45"/>
      <c r="G72" s="28"/>
      <c r="H72" s="29" t="n">
        <f aca="false">IF(OR(RIGHT(D72,1)="V",RIGHT(D72,1)="J"),VALUE(LEFT(D72,LEN(D72)-1)),D72)</f>
        <v>0</v>
      </c>
      <c r="I72" s="28" t="e">
        <f aca="false">Q72&amp;COUNTIF($H$2:$H72,H72)</f>
        <v>#N/A</v>
      </c>
      <c r="J72" s="28" t="e">
        <f aca="false">VLOOKUP(L72,ClubNames,2,FALSE())&amp;COUNTIF($L$2:$L72,L72)</f>
        <v>#N/A</v>
      </c>
      <c r="L72" s="30"/>
      <c r="M72" s="49"/>
      <c r="O72" s="9" t="n">
        <v>71</v>
      </c>
      <c r="P72" s="14" t="e">
        <f aca="false">VLOOKUP(I72,J:M,4,FALSE())&amp;IF(RIGHT(D72,1)="V"," (V)",IF(RIGHT(D72,1)="J"," (J)",""))</f>
        <v>#N/A</v>
      </c>
      <c r="Q72" s="14" t="e">
        <f aca="false">VLOOKUP(H72,ClubNames,2,FALSE())</f>
        <v>#N/A</v>
      </c>
      <c r="R72" s="15" t="n">
        <f aca="false">TIME(A72,B72,C72)</f>
        <v>0</v>
      </c>
    </row>
    <row r="73" customFormat="false" ht="15.75" hidden="false" customHeight="false" outlineLevel="0" collapsed="false">
      <c r="A73" s="16"/>
      <c r="B73" s="23"/>
      <c r="C73" s="24"/>
      <c r="D73" s="25"/>
      <c r="E73" s="45"/>
      <c r="F73" s="45"/>
      <c r="G73" s="28"/>
      <c r="H73" s="29" t="n">
        <f aca="false">IF(OR(RIGHT(D73,1)="V",RIGHT(D73,1)="J"),VALUE(LEFT(D73,LEN(D73)-1)),D73)</f>
        <v>0</v>
      </c>
      <c r="I73" s="28" t="e">
        <f aca="false">Q73&amp;COUNTIF($H$2:$H73,H73)</f>
        <v>#N/A</v>
      </c>
      <c r="J73" s="28" t="e">
        <f aca="false">VLOOKUP(L73,ClubNames,2,FALSE())&amp;COUNTIF($L$2:$L73,L73)</f>
        <v>#N/A</v>
      </c>
      <c r="L73" s="30"/>
      <c r="M73" s="49"/>
      <c r="O73" s="9" t="n">
        <v>72</v>
      </c>
      <c r="P73" s="14" t="e">
        <f aca="false">VLOOKUP(I73,J:M,4,FALSE())&amp;IF(RIGHT(D73,1)="V"," (V)",IF(RIGHT(D73,1)="J"," (J)",""))</f>
        <v>#N/A</v>
      </c>
      <c r="Q73" s="14" t="e">
        <f aca="false">VLOOKUP(H73,ClubNames,2,FALSE())</f>
        <v>#N/A</v>
      </c>
      <c r="R73" s="15" t="n">
        <f aca="false">TIME(A73,B73,C73)</f>
        <v>0</v>
      </c>
    </row>
    <row r="74" customFormat="false" ht="15.75" hidden="false" customHeight="false" outlineLevel="0" collapsed="false">
      <c r="A74" s="16"/>
      <c r="B74" s="23"/>
      <c r="C74" s="24"/>
      <c r="D74" s="25"/>
      <c r="E74" s="45"/>
      <c r="F74" s="45"/>
      <c r="G74" s="28"/>
      <c r="H74" s="29" t="n">
        <f aca="false">IF(OR(RIGHT(D74,1)="V",RIGHT(D74,1)="J"),VALUE(LEFT(D74,LEN(D74)-1)),D74)</f>
        <v>0</v>
      </c>
      <c r="I74" s="28" t="e">
        <f aca="false">Q74&amp;COUNTIF($H$2:$H74,H74)</f>
        <v>#N/A</v>
      </c>
      <c r="J74" s="28" t="e">
        <f aca="false">VLOOKUP(L74,ClubNames,2,FALSE())&amp;COUNTIF($L$2:$L74,L74)</f>
        <v>#N/A</v>
      </c>
      <c r="L74" s="30"/>
      <c r="M74" s="49"/>
      <c r="O74" s="9" t="n">
        <v>73</v>
      </c>
      <c r="P74" s="14" t="e">
        <f aca="false">VLOOKUP(I74,J:M,4,FALSE())&amp;IF(RIGHT(D74,1)="V"," (V)",IF(RIGHT(D74,1)="J"," (J)",""))</f>
        <v>#N/A</v>
      </c>
      <c r="Q74" s="14" t="e">
        <f aca="false">VLOOKUP(H74,ClubNames,2,FALSE())</f>
        <v>#N/A</v>
      </c>
      <c r="R74" s="15" t="n">
        <f aca="false">TIME(A74,B74,C74)</f>
        <v>0</v>
      </c>
    </row>
    <row r="75" customFormat="false" ht="15.75" hidden="false" customHeight="false" outlineLevel="0" collapsed="false">
      <c r="A75" s="16"/>
      <c r="B75" s="23"/>
      <c r="C75" s="24"/>
      <c r="D75" s="25"/>
      <c r="E75" s="45"/>
      <c r="F75" s="45"/>
      <c r="G75" s="28"/>
      <c r="H75" s="29" t="n">
        <f aca="false">IF(OR(RIGHT(D75,1)="V",RIGHT(D75,1)="J"),VALUE(LEFT(D75,LEN(D75)-1)),D75)</f>
        <v>0</v>
      </c>
      <c r="I75" s="28" t="e">
        <f aca="false">Q75&amp;COUNTIF($H$2:$H75,H75)</f>
        <v>#N/A</v>
      </c>
      <c r="J75" s="28" t="e">
        <f aca="false">VLOOKUP(L75,ClubNames,2,FALSE())&amp;COUNTIF($L$2:$L75,L75)</f>
        <v>#N/A</v>
      </c>
      <c r="L75" s="30"/>
      <c r="M75" s="49"/>
      <c r="O75" s="9" t="n">
        <v>74</v>
      </c>
      <c r="P75" s="14" t="e">
        <f aca="false">VLOOKUP(I75,J:M,4,FALSE())&amp;IF(RIGHT(D75,1)="V"," (V)",IF(RIGHT(D75,1)="J"," (J)",""))</f>
        <v>#N/A</v>
      </c>
      <c r="Q75" s="14" t="e">
        <f aca="false">VLOOKUP(H75,ClubNames,2,FALSE())</f>
        <v>#N/A</v>
      </c>
      <c r="R75" s="15" t="n">
        <f aca="false">TIME(A75,B75,C75)</f>
        <v>0</v>
      </c>
    </row>
    <row r="76" customFormat="false" ht="15.75" hidden="false" customHeight="false" outlineLevel="0" collapsed="false">
      <c r="A76" s="16"/>
      <c r="B76" s="23"/>
      <c r="C76" s="24"/>
      <c r="D76" s="25"/>
      <c r="E76" s="45"/>
      <c r="F76" s="45"/>
      <c r="G76" s="28"/>
      <c r="H76" s="29" t="n">
        <f aca="false">IF(OR(RIGHT(D76,1)="V",RIGHT(D76,1)="J"),VALUE(LEFT(D76,LEN(D76)-1)),D76)</f>
        <v>0</v>
      </c>
      <c r="I76" s="28" t="e">
        <f aca="false">Q76&amp;COUNTIF($H$2:$H76,H76)</f>
        <v>#N/A</v>
      </c>
      <c r="J76" s="28" t="e">
        <f aca="false">VLOOKUP(L76,ClubNames,2,FALSE())&amp;COUNTIF($L$2:$L76,L76)</f>
        <v>#N/A</v>
      </c>
      <c r="L76" s="30"/>
      <c r="M76" s="49"/>
      <c r="O76" s="9" t="n">
        <v>75</v>
      </c>
      <c r="P76" s="14" t="e">
        <f aca="false">VLOOKUP(I76,J:M,4,FALSE())&amp;IF(RIGHT(D76,1)="V"," (V)",IF(RIGHT(D76,1)="J"," (J)",""))</f>
        <v>#N/A</v>
      </c>
      <c r="Q76" s="14" t="e">
        <f aca="false">VLOOKUP(H76,ClubNames,2,FALSE())</f>
        <v>#N/A</v>
      </c>
      <c r="R76" s="15" t="n">
        <f aca="false">TIME(A76,B76,C76)</f>
        <v>0</v>
      </c>
    </row>
    <row r="77" customFormat="false" ht="15.75" hidden="false" customHeight="false" outlineLevel="0" collapsed="false">
      <c r="A77" s="16"/>
      <c r="B77" s="23"/>
      <c r="C77" s="24"/>
      <c r="D77" s="25"/>
      <c r="E77" s="45"/>
      <c r="F77" s="45"/>
      <c r="G77" s="28"/>
      <c r="H77" s="29" t="n">
        <f aca="false">IF(OR(RIGHT(D77,1)="V",RIGHT(D77,1)="J"),VALUE(LEFT(D77,LEN(D77)-1)),D77)</f>
        <v>0</v>
      </c>
      <c r="I77" s="28" t="e">
        <f aca="false">Q77&amp;COUNTIF($H$2:$H77,H77)</f>
        <v>#N/A</v>
      </c>
      <c r="J77" s="28" t="e">
        <f aca="false">VLOOKUP(L77,ClubNames,2,FALSE())&amp;COUNTIF($L$2:$L77,L77)</f>
        <v>#N/A</v>
      </c>
      <c r="L77" s="30"/>
      <c r="M77" s="47"/>
      <c r="O77" s="9" t="n">
        <v>76</v>
      </c>
      <c r="P77" s="14" t="e">
        <f aca="false">VLOOKUP(I77,J:M,4,FALSE())&amp;IF(RIGHT(D77,1)="V"," (V)",IF(RIGHT(D77,1)="J"," (J)",""))</f>
        <v>#N/A</v>
      </c>
      <c r="Q77" s="14" t="e">
        <f aca="false">VLOOKUP(H77,ClubNames,2,FALSE())</f>
        <v>#N/A</v>
      </c>
      <c r="R77" s="15" t="n">
        <f aca="false">TIME(A77,B77,C77)</f>
        <v>0</v>
      </c>
    </row>
    <row r="78" customFormat="false" ht="15.75" hidden="false" customHeight="false" outlineLevel="0" collapsed="false">
      <c r="A78" s="16"/>
      <c r="B78" s="23"/>
      <c r="C78" s="24"/>
      <c r="D78" s="25"/>
      <c r="E78" s="45"/>
      <c r="F78" s="45"/>
      <c r="G78" s="28"/>
      <c r="H78" s="29" t="n">
        <f aca="false">IF(OR(RIGHT(D78,1)="V",RIGHT(D78,1)="J"),VALUE(LEFT(D78,LEN(D78)-1)),D78)</f>
        <v>0</v>
      </c>
      <c r="I78" s="28" t="e">
        <f aca="false">Q78&amp;COUNTIF($H$2:$H78,H78)</f>
        <v>#N/A</v>
      </c>
      <c r="J78" s="28" t="e">
        <f aca="false">VLOOKUP(L78,ClubNames,2,FALSE())&amp;COUNTIF($L$2:$L78,L78)</f>
        <v>#N/A</v>
      </c>
      <c r="L78" s="30"/>
      <c r="M78" s="47"/>
      <c r="O78" s="9" t="n">
        <v>77</v>
      </c>
      <c r="P78" s="14" t="e">
        <f aca="false">VLOOKUP(I78,J:M,4,FALSE())&amp;IF(RIGHT(D78,1)="V"," (V)",IF(RIGHT(D78,1)="J"," (J)",""))</f>
        <v>#N/A</v>
      </c>
      <c r="Q78" s="14" t="e">
        <f aca="false">VLOOKUP(H78,ClubNames,2,FALSE())</f>
        <v>#N/A</v>
      </c>
      <c r="R78" s="15" t="n">
        <f aca="false">TIME(A78,B78,C78)</f>
        <v>0</v>
      </c>
    </row>
    <row r="79" customFormat="false" ht="15.75" hidden="false" customHeight="false" outlineLevel="0" collapsed="false">
      <c r="A79" s="16"/>
      <c r="B79" s="23"/>
      <c r="C79" s="24"/>
      <c r="D79" s="25"/>
      <c r="E79" s="45"/>
      <c r="F79" s="45"/>
      <c r="G79" s="28"/>
      <c r="H79" s="29" t="n">
        <f aca="false">IF(OR(RIGHT(D79,1)="V",RIGHT(D79,1)="J"),VALUE(LEFT(D79,LEN(D79)-1)),D79)</f>
        <v>0</v>
      </c>
      <c r="I79" s="28" t="e">
        <f aca="false">Q79&amp;COUNTIF($H$2:$H79,H79)</f>
        <v>#N/A</v>
      </c>
      <c r="J79" s="28" t="e">
        <f aca="false">VLOOKUP(L79,ClubNames,2,FALSE())&amp;COUNTIF($L$2:$L79,L79)</f>
        <v>#N/A</v>
      </c>
      <c r="L79" s="30"/>
      <c r="M79" s="49"/>
      <c r="O79" s="9" t="n">
        <v>78</v>
      </c>
      <c r="P79" s="14" t="e">
        <f aca="false">VLOOKUP(I79,J:M,4,FALSE())&amp;IF(RIGHT(D79,1)="V"," (V)",IF(RIGHT(D79,1)="J"," (J)",""))</f>
        <v>#N/A</v>
      </c>
      <c r="Q79" s="14" t="e">
        <f aca="false">VLOOKUP(H79,ClubNames,2,FALSE())</f>
        <v>#N/A</v>
      </c>
      <c r="R79" s="15" t="n">
        <f aca="false">TIME(A79,B79,C79)</f>
        <v>0</v>
      </c>
    </row>
    <row r="80" customFormat="false" ht="15.75" hidden="false" customHeight="false" outlineLevel="0" collapsed="false">
      <c r="A80" s="16"/>
      <c r="B80" s="23"/>
      <c r="C80" s="24"/>
      <c r="D80" s="25"/>
      <c r="E80" s="45"/>
      <c r="F80" s="45"/>
      <c r="G80" s="28"/>
      <c r="H80" s="29" t="n">
        <f aca="false">IF(OR(RIGHT(D80,1)="V",RIGHT(D80,1)="J"),VALUE(LEFT(D80,LEN(D80)-1)),D80)</f>
        <v>0</v>
      </c>
      <c r="I80" s="28" t="e">
        <f aca="false">Q80&amp;COUNTIF($H$2:$H80,H80)</f>
        <v>#N/A</v>
      </c>
      <c r="J80" s="28" t="e">
        <f aca="false">VLOOKUP(L80,ClubNames,2,FALSE())&amp;COUNTIF($L$2:$L80,L80)</f>
        <v>#N/A</v>
      </c>
      <c r="L80" s="30"/>
      <c r="M80" s="49"/>
      <c r="O80" s="9" t="n">
        <v>79</v>
      </c>
      <c r="P80" s="14" t="e">
        <f aca="false">VLOOKUP(I80,J:M,4,FALSE())&amp;IF(RIGHT(D80,1)="V"," (V)",IF(RIGHT(D80,1)="J"," (J)",""))</f>
        <v>#N/A</v>
      </c>
      <c r="Q80" s="14" t="e">
        <f aca="false">VLOOKUP(H80,ClubNames,2,FALSE())</f>
        <v>#N/A</v>
      </c>
      <c r="R80" s="15" t="n">
        <f aca="false">TIME(A80,B80,C80)</f>
        <v>0</v>
      </c>
    </row>
    <row r="81" customFormat="false" ht="15.75" hidden="false" customHeight="false" outlineLevel="0" collapsed="false">
      <c r="A81" s="16"/>
      <c r="B81" s="23"/>
      <c r="C81" s="24"/>
      <c r="D81" s="25"/>
      <c r="E81" s="45"/>
      <c r="F81" s="45"/>
      <c r="G81" s="28"/>
      <c r="H81" s="29" t="n">
        <f aca="false">IF(OR(RIGHT(D81,1)="V",RIGHT(D81,1)="J"),VALUE(LEFT(D81,LEN(D81)-1)),D81)</f>
        <v>0</v>
      </c>
      <c r="I81" s="28" t="e">
        <f aca="false">Q81&amp;COUNTIF($H$2:$H81,H81)</f>
        <v>#N/A</v>
      </c>
      <c r="J81" s="28" t="e">
        <f aca="false">VLOOKUP(L81,ClubNames,2,FALSE())&amp;COUNTIF($L$2:$L81,L81)</f>
        <v>#N/A</v>
      </c>
      <c r="L81" s="30"/>
      <c r="M81" s="49"/>
      <c r="O81" s="9" t="n">
        <v>80</v>
      </c>
      <c r="P81" s="14" t="e">
        <f aca="false">VLOOKUP(I81,J:M,4,FALSE())&amp;IF(RIGHT(D81,1)="V"," (V)",IF(RIGHT(D81,1)="J"," (J)",""))</f>
        <v>#N/A</v>
      </c>
      <c r="Q81" s="14" t="e">
        <f aca="false">VLOOKUP(H81,ClubNames,2,FALSE())</f>
        <v>#N/A</v>
      </c>
      <c r="R81" s="15" t="n">
        <f aca="false">TIME(A81,B81,C81)</f>
        <v>0</v>
      </c>
    </row>
    <row r="82" customFormat="false" ht="15.75" hidden="false" customHeight="false" outlineLevel="0" collapsed="false">
      <c r="A82" s="16"/>
      <c r="B82" s="23"/>
      <c r="C82" s="24"/>
      <c r="D82" s="25"/>
      <c r="E82" s="45"/>
      <c r="F82" s="45"/>
      <c r="G82" s="28"/>
      <c r="H82" s="29" t="n">
        <f aca="false">IF(OR(RIGHT(D82,1)="V",RIGHT(D82,1)="J"),VALUE(LEFT(D82,LEN(D82)-1)),D82)</f>
        <v>0</v>
      </c>
      <c r="I82" s="28" t="e">
        <f aca="false">Q82&amp;COUNTIF($H$2:$H82,H82)</f>
        <v>#N/A</v>
      </c>
      <c r="J82" s="28" t="e">
        <f aca="false">VLOOKUP(L82,ClubNames,2,FALSE())&amp;COUNTIF($L$2:$L82,L82)</f>
        <v>#N/A</v>
      </c>
      <c r="L82" s="30"/>
      <c r="M82" s="49"/>
      <c r="O82" s="9" t="n">
        <v>81</v>
      </c>
      <c r="P82" s="14" t="e">
        <f aca="false">VLOOKUP(I82,J:M,4,FALSE())&amp;IF(RIGHT(D82,1)="V"," (V)",IF(RIGHT(D82,1)="J"," (J)",""))</f>
        <v>#N/A</v>
      </c>
      <c r="Q82" s="14" t="e">
        <f aca="false">VLOOKUP(H82,ClubNames,2,FALSE())</f>
        <v>#N/A</v>
      </c>
      <c r="R82" s="15" t="n">
        <f aca="false">TIME(A82,B82,C82)</f>
        <v>0</v>
      </c>
    </row>
    <row r="83" customFormat="false" ht="15.75" hidden="false" customHeight="false" outlineLevel="0" collapsed="false">
      <c r="A83" s="16"/>
      <c r="B83" s="23"/>
      <c r="C83" s="24"/>
      <c r="D83" s="25"/>
      <c r="E83" s="45"/>
      <c r="F83" s="45"/>
      <c r="G83" s="28"/>
      <c r="H83" s="29" t="n">
        <f aca="false">IF(OR(RIGHT(D83,1)="V",RIGHT(D83,1)="J"),VALUE(LEFT(D83,LEN(D83)-1)),D83)</f>
        <v>0</v>
      </c>
      <c r="I83" s="28" t="e">
        <f aca="false">Q83&amp;COUNTIF($H$2:$H83,H83)</f>
        <v>#N/A</v>
      </c>
      <c r="J83" s="28" t="e">
        <f aca="false">VLOOKUP(L83,ClubNames,2,FALSE())&amp;COUNTIF($L$2:$L83,L83)</f>
        <v>#N/A</v>
      </c>
      <c r="L83" s="30"/>
      <c r="M83" s="49"/>
      <c r="O83" s="9" t="n">
        <v>82</v>
      </c>
      <c r="P83" s="14" t="e">
        <f aca="false">VLOOKUP(I83,J:M,4,FALSE())&amp;IF(RIGHT(D83,1)="V"," (V)",IF(RIGHT(D83,1)="J"," (J)",""))</f>
        <v>#N/A</v>
      </c>
      <c r="Q83" s="14" t="e">
        <f aca="false">VLOOKUP(H83,ClubNames,2,FALSE())</f>
        <v>#N/A</v>
      </c>
      <c r="R83" s="15" t="n">
        <f aca="false">TIME(A83,B83,C83)</f>
        <v>0</v>
      </c>
    </row>
    <row r="84" customFormat="false" ht="15.75" hidden="false" customHeight="false" outlineLevel="0" collapsed="false">
      <c r="A84" s="16"/>
      <c r="B84" s="23"/>
      <c r="C84" s="24"/>
      <c r="D84" s="25"/>
      <c r="E84" s="45"/>
      <c r="F84" s="45"/>
      <c r="G84" s="28"/>
      <c r="H84" s="29" t="n">
        <f aca="false">IF(OR(RIGHT(D84,1)="V",RIGHT(D84,1)="J"),VALUE(LEFT(D84,LEN(D84)-1)),D84)</f>
        <v>0</v>
      </c>
      <c r="I84" s="28" t="e">
        <f aca="false">Q84&amp;COUNTIF($H$2:$H84,H84)</f>
        <v>#N/A</v>
      </c>
      <c r="J84" s="28" t="e">
        <f aca="false">VLOOKUP(L84,ClubNames,2,FALSE())&amp;COUNTIF($L$2:$L84,L84)</f>
        <v>#N/A</v>
      </c>
      <c r="L84" s="30"/>
      <c r="M84" s="49"/>
      <c r="O84" s="9" t="n">
        <v>83</v>
      </c>
      <c r="P84" s="14" t="e">
        <f aca="false">VLOOKUP(I84,J:M,4,FALSE())&amp;IF(RIGHT(D84,1)="V"," (V)",IF(RIGHT(D84,1)="J"," (J)",""))</f>
        <v>#N/A</v>
      </c>
      <c r="Q84" s="14" t="e">
        <f aca="false">VLOOKUP(H84,ClubNames,2,FALSE())</f>
        <v>#N/A</v>
      </c>
      <c r="R84" s="15" t="n">
        <f aca="false">TIME(A84,B84,C84)</f>
        <v>0</v>
      </c>
    </row>
    <row r="85" customFormat="false" ht="15.75" hidden="false" customHeight="false" outlineLevel="0" collapsed="false">
      <c r="A85" s="16"/>
      <c r="B85" s="23"/>
      <c r="C85" s="24"/>
      <c r="D85" s="25"/>
      <c r="E85" s="45"/>
      <c r="F85" s="45"/>
      <c r="G85" s="28"/>
      <c r="H85" s="29" t="n">
        <f aca="false">IF(OR(RIGHT(D85,1)="V",RIGHT(D85,1)="J"),VALUE(LEFT(D85,LEN(D85)-1)),D85)</f>
        <v>0</v>
      </c>
      <c r="I85" s="28" t="e">
        <f aca="false">Q85&amp;COUNTIF($H$2:$H85,H85)</f>
        <v>#N/A</v>
      </c>
      <c r="J85" s="28" t="e">
        <f aca="false">VLOOKUP(L85,ClubNames,2,FALSE())&amp;COUNTIF($L$2:$L85,L85)</f>
        <v>#N/A</v>
      </c>
      <c r="L85" s="30"/>
      <c r="M85" s="49"/>
      <c r="O85" s="9" t="n">
        <v>84</v>
      </c>
      <c r="P85" s="14" t="e">
        <f aca="false">VLOOKUP(I85,J:M,4,FALSE())&amp;IF(RIGHT(D85,1)="V"," (V)",IF(RIGHT(D85,1)="J"," (J)",""))</f>
        <v>#N/A</v>
      </c>
      <c r="Q85" s="14" t="e">
        <f aca="false">VLOOKUP(H85,ClubNames,2,FALSE())</f>
        <v>#N/A</v>
      </c>
      <c r="R85" s="15" t="n">
        <f aca="false">TIME(A85,B85,C85)</f>
        <v>0</v>
      </c>
    </row>
    <row r="86" customFormat="false" ht="15.75" hidden="false" customHeight="false" outlineLevel="0" collapsed="false">
      <c r="A86" s="16"/>
      <c r="B86" s="23"/>
      <c r="C86" s="24"/>
      <c r="D86" s="25"/>
      <c r="E86" s="45"/>
      <c r="F86" s="45"/>
      <c r="G86" s="28"/>
      <c r="H86" s="29" t="n">
        <f aca="false">IF(OR(RIGHT(D86,1)="V",RIGHT(D86,1)="J"),VALUE(LEFT(D86,LEN(D86)-1)),D86)</f>
        <v>0</v>
      </c>
      <c r="I86" s="28" t="e">
        <f aca="false">Q86&amp;COUNTIF($H$2:$H86,H86)</f>
        <v>#N/A</v>
      </c>
      <c r="J86" s="28" t="e">
        <f aca="false">VLOOKUP(L86,ClubNames,2,FALSE())&amp;COUNTIF($L$2:$L86,L86)</f>
        <v>#N/A</v>
      </c>
      <c r="L86" s="30"/>
      <c r="M86" s="49"/>
      <c r="O86" s="9" t="n">
        <v>85</v>
      </c>
      <c r="P86" s="14" t="e">
        <f aca="false">VLOOKUP(I86,J:M,4,FALSE())&amp;IF(RIGHT(D86,1)="V"," (V)",IF(RIGHT(D86,1)="J"," (J)",""))</f>
        <v>#N/A</v>
      </c>
      <c r="Q86" s="14" t="e">
        <f aca="false">VLOOKUP(H86,ClubNames,2,FALSE())</f>
        <v>#N/A</v>
      </c>
      <c r="R86" s="15" t="n">
        <f aca="false">TIME(A86,B86,C86)</f>
        <v>0</v>
      </c>
    </row>
    <row r="87" customFormat="false" ht="15.75" hidden="false" customHeight="false" outlineLevel="0" collapsed="false">
      <c r="A87" s="16"/>
      <c r="B87" s="23"/>
      <c r="C87" s="24"/>
      <c r="D87" s="25"/>
      <c r="E87" s="45"/>
      <c r="F87" s="45"/>
      <c r="G87" s="28"/>
      <c r="H87" s="29" t="n">
        <f aca="false">IF(OR(RIGHT(D87,1)="V",RIGHT(D87,1)="J"),VALUE(LEFT(D87,LEN(D87)-1)),D87)</f>
        <v>0</v>
      </c>
      <c r="I87" s="28" t="e">
        <f aca="false">Q87&amp;COUNTIF($H$2:$H87,H87)</f>
        <v>#N/A</v>
      </c>
      <c r="J87" s="28" t="e">
        <f aca="false">VLOOKUP(L87,ClubNames,2,FALSE())&amp;COUNTIF($L$2:$L87,L87)</f>
        <v>#N/A</v>
      </c>
      <c r="L87" s="30"/>
      <c r="M87" s="49"/>
      <c r="O87" s="9" t="n">
        <v>86</v>
      </c>
      <c r="P87" s="14" t="e">
        <f aca="false">VLOOKUP(I87,J:M,4,FALSE())&amp;IF(RIGHT(D87,1)="V"," (V)",IF(RIGHT(D87,1)="J"," (J)",""))</f>
        <v>#N/A</v>
      </c>
      <c r="Q87" s="14" t="e">
        <f aca="false">VLOOKUP(H87,ClubNames,2,FALSE())</f>
        <v>#N/A</v>
      </c>
      <c r="R87" s="15" t="n">
        <f aca="false">TIME(A87,B87,C87)</f>
        <v>0</v>
      </c>
    </row>
    <row r="88" customFormat="false" ht="15.75" hidden="false" customHeight="false" outlineLevel="0" collapsed="false">
      <c r="A88" s="16"/>
      <c r="B88" s="23"/>
      <c r="C88" s="24"/>
      <c r="D88" s="25"/>
      <c r="E88" s="45"/>
      <c r="F88" s="45"/>
      <c r="G88" s="28"/>
      <c r="H88" s="29" t="n">
        <f aca="false">IF(OR(RIGHT(D88,1)="V",RIGHT(D88,1)="J"),VALUE(LEFT(D88,LEN(D88)-1)),D88)</f>
        <v>0</v>
      </c>
      <c r="I88" s="28" t="e">
        <f aca="false">Q88&amp;COUNTIF($H$2:$H88,H88)</f>
        <v>#N/A</v>
      </c>
      <c r="J88" s="28" t="e">
        <f aca="false">VLOOKUP(L88,ClubNames,2,FALSE())&amp;COUNTIF($L$2:$L88,L88)</f>
        <v>#N/A</v>
      </c>
      <c r="L88" s="30"/>
      <c r="M88" s="49"/>
      <c r="O88" s="9" t="n">
        <v>87</v>
      </c>
      <c r="P88" s="14" t="e">
        <f aca="false">VLOOKUP(I88,J:M,4,FALSE())&amp;IF(RIGHT(D88,1)="V"," (V)",IF(RIGHT(D88,1)="J"," (J)",""))</f>
        <v>#N/A</v>
      </c>
      <c r="Q88" s="14" t="e">
        <f aca="false">VLOOKUP(H88,ClubNames,2,FALSE())</f>
        <v>#N/A</v>
      </c>
      <c r="R88" s="15" t="n">
        <f aca="false">TIME(A88,B88,C88)</f>
        <v>0</v>
      </c>
    </row>
    <row r="89" customFormat="false" ht="15.75" hidden="false" customHeight="false" outlineLevel="0" collapsed="false">
      <c r="A89" s="16"/>
      <c r="B89" s="23"/>
      <c r="C89" s="24"/>
      <c r="D89" s="25"/>
      <c r="E89" s="45"/>
      <c r="F89" s="45"/>
      <c r="G89" s="28"/>
      <c r="H89" s="29" t="n">
        <f aca="false">IF(OR(RIGHT(D89,1)="V",RIGHT(D89,1)="J"),VALUE(LEFT(D89,LEN(D89)-1)),D89)</f>
        <v>0</v>
      </c>
      <c r="I89" s="28" t="e">
        <f aca="false">Q89&amp;COUNTIF($H$2:$H89,H89)</f>
        <v>#N/A</v>
      </c>
      <c r="J89" s="28" t="e">
        <f aca="false">VLOOKUP(L89,ClubNames,2,FALSE())&amp;COUNTIF($L$2:$L89,L89)</f>
        <v>#N/A</v>
      </c>
      <c r="L89" s="30"/>
      <c r="M89" s="49"/>
      <c r="O89" s="9" t="n">
        <v>88</v>
      </c>
      <c r="P89" s="14" t="e">
        <f aca="false">VLOOKUP(I89,J:M,4,FALSE())&amp;IF(RIGHT(D89,1)="V"," (V)",IF(RIGHT(D89,1)="J"," (J)",""))</f>
        <v>#N/A</v>
      </c>
      <c r="Q89" s="14" t="e">
        <f aca="false">VLOOKUP(H89,ClubNames,2,FALSE())</f>
        <v>#N/A</v>
      </c>
      <c r="R89" s="15" t="n">
        <f aca="false">TIME(A89,B89,C89)</f>
        <v>0</v>
      </c>
    </row>
    <row r="90" customFormat="false" ht="15.75" hidden="false" customHeight="false" outlineLevel="0" collapsed="false">
      <c r="A90" s="16"/>
      <c r="B90" s="23"/>
      <c r="C90" s="24"/>
      <c r="D90" s="25"/>
      <c r="E90" s="45"/>
      <c r="F90" s="45"/>
      <c r="G90" s="28"/>
      <c r="H90" s="29" t="n">
        <f aca="false">IF(OR(RIGHT(D90,1)="V",RIGHT(D90,1)="J"),VALUE(LEFT(D90,LEN(D90)-1)),D90)</f>
        <v>0</v>
      </c>
      <c r="I90" s="28" t="e">
        <f aca="false">Q90&amp;COUNTIF($H$2:$H90,H90)</f>
        <v>#N/A</v>
      </c>
      <c r="J90" s="28" t="e">
        <f aca="false">VLOOKUP(L90,ClubNames,2,FALSE())&amp;COUNTIF($L$2:$L90,L90)</f>
        <v>#N/A</v>
      </c>
      <c r="L90" s="30"/>
      <c r="M90" s="49"/>
      <c r="O90" s="9" t="n">
        <v>89</v>
      </c>
      <c r="P90" s="14" t="e">
        <f aca="false">VLOOKUP(I90,J:M,4,FALSE())&amp;IF(RIGHT(D90,1)="V"," (V)",IF(RIGHT(D90,1)="J"," (J)",""))</f>
        <v>#N/A</v>
      </c>
      <c r="Q90" s="14" t="e">
        <f aca="false">VLOOKUP(H90,ClubNames,2,FALSE())</f>
        <v>#N/A</v>
      </c>
      <c r="R90" s="15" t="n">
        <f aca="false">TIME(A90,B90,C90)</f>
        <v>0</v>
      </c>
    </row>
    <row r="91" customFormat="false" ht="15.75" hidden="false" customHeight="false" outlineLevel="0" collapsed="false">
      <c r="A91" s="16"/>
      <c r="B91" s="23"/>
      <c r="C91" s="24"/>
      <c r="D91" s="25"/>
      <c r="E91" s="45"/>
      <c r="F91" s="45"/>
      <c r="G91" s="28"/>
      <c r="H91" s="29" t="n">
        <f aca="false">IF(OR(RIGHT(D91,1)="V",RIGHT(D91,1)="J"),VALUE(LEFT(D91,LEN(D91)-1)),D91)</f>
        <v>0</v>
      </c>
      <c r="I91" s="28" t="e">
        <f aca="false">Q91&amp;COUNTIF($H$2:$H91,H91)</f>
        <v>#N/A</v>
      </c>
      <c r="J91" s="28" t="e">
        <f aca="false">VLOOKUP(L91,ClubNames,2,FALSE())&amp;COUNTIF($L$2:$L91,L91)</f>
        <v>#N/A</v>
      </c>
      <c r="L91" s="30"/>
      <c r="M91" s="35"/>
      <c r="O91" s="9" t="n">
        <v>90</v>
      </c>
      <c r="P91" s="14" t="e">
        <f aca="false">VLOOKUP(I91,J:M,4,FALSE())&amp;IF(RIGHT(D91,1)="V"," (V)",IF(RIGHT(D91,1)="J"," (J)",""))</f>
        <v>#N/A</v>
      </c>
      <c r="Q91" s="14" t="e">
        <f aca="false">VLOOKUP(H91,ClubNames,2,FALSE())</f>
        <v>#N/A</v>
      </c>
      <c r="R91" s="15" t="n">
        <f aca="false">TIME(A91,B91,C91)</f>
        <v>0</v>
      </c>
    </row>
    <row r="92" customFormat="false" ht="15.75" hidden="false" customHeight="false" outlineLevel="0" collapsed="false">
      <c r="A92" s="16"/>
      <c r="B92" s="23"/>
      <c r="C92" s="24"/>
      <c r="D92" s="25"/>
      <c r="E92" s="45"/>
      <c r="F92" s="45"/>
      <c r="G92" s="28"/>
      <c r="H92" s="29" t="n">
        <f aca="false">IF(OR(RIGHT(D92,1)="V",RIGHT(D92,1)="J"),VALUE(LEFT(D92,LEN(D92)-1)),D92)</f>
        <v>0</v>
      </c>
      <c r="I92" s="28" t="e">
        <f aca="false">Q92&amp;COUNTIF($H$2:$H92,H92)</f>
        <v>#N/A</v>
      </c>
      <c r="J92" s="28" t="e">
        <f aca="false">VLOOKUP(L92,ClubNames,2,FALSE())&amp;COUNTIF($L$2:$L92,L92)</f>
        <v>#N/A</v>
      </c>
      <c r="L92" s="30"/>
      <c r="M92" s="35"/>
      <c r="O92" s="9" t="n">
        <v>91</v>
      </c>
      <c r="P92" s="14" t="e">
        <f aca="false">VLOOKUP(I92,J:M,4,FALSE())&amp;IF(RIGHT(D92,1)="V"," (V)",IF(RIGHT(D92,1)="J"," (J)",""))</f>
        <v>#N/A</v>
      </c>
      <c r="Q92" s="14" t="e">
        <f aca="false">VLOOKUP(H92,ClubNames,2,FALSE())</f>
        <v>#N/A</v>
      </c>
      <c r="R92" s="15" t="n">
        <f aca="false">TIME(A92,B92,C92)</f>
        <v>0</v>
      </c>
    </row>
    <row r="93" customFormat="false" ht="15.75" hidden="false" customHeight="false" outlineLevel="0" collapsed="false">
      <c r="A93" s="16"/>
      <c r="B93" s="23"/>
      <c r="C93" s="24"/>
      <c r="D93" s="25"/>
      <c r="E93" s="45"/>
      <c r="F93" s="45"/>
      <c r="G93" s="28"/>
      <c r="H93" s="29" t="n">
        <f aca="false">IF(OR(RIGHT(D93,1)="V",RIGHT(D93,1)="J"),VALUE(LEFT(D93,LEN(D93)-1)),D93)</f>
        <v>0</v>
      </c>
      <c r="I93" s="28" t="e">
        <f aca="false">Q93&amp;COUNTIF($H$2:$H93,H93)</f>
        <v>#N/A</v>
      </c>
      <c r="J93" s="28" t="e">
        <f aca="false">VLOOKUP(L93,ClubNames,2,FALSE())&amp;COUNTIF($L$2:$L93,L93)</f>
        <v>#N/A</v>
      </c>
      <c r="L93" s="30"/>
      <c r="M93" s="35"/>
      <c r="O93" s="9" t="n">
        <v>92</v>
      </c>
      <c r="P93" s="14" t="e">
        <f aca="false">VLOOKUP(I93,J:M,4,FALSE())&amp;IF(RIGHT(D93,1)="V"," (V)",IF(RIGHT(D93,1)="J"," (J)",""))</f>
        <v>#N/A</v>
      </c>
      <c r="Q93" s="14" t="e">
        <f aca="false">VLOOKUP(H93,ClubNames,2,FALSE())</f>
        <v>#N/A</v>
      </c>
      <c r="R93" s="15" t="n">
        <f aca="false">TIME(A93,B93,C93)</f>
        <v>0</v>
      </c>
    </row>
    <row r="94" customFormat="false" ht="15.75" hidden="false" customHeight="false" outlineLevel="0" collapsed="false">
      <c r="A94" s="16"/>
      <c r="B94" s="23"/>
      <c r="C94" s="24"/>
      <c r="D94" s="25"/>
      <c r="E94" s="45"/>
      <c r="F94" s="45"/>
      <c r="G94" s="28"/>
      <c r="H94" s="29" t="n">
        <f aca="false">IF(OR(RIGHT(D94,1)="V",RIGHT(D94,1)="J"),VALUE(LEFT(D94,LEN(D94)-1)),D94)</f>
        <v>0</v>
      </c>
      <c r="I94" s="28" t="e">
        <f aca="false">Q94&amp;COUNTIF($H$2:$H94,H94)</f>
        <v>#N/A</v>
      </c>
      <c r="J94" s="28" t="e">
        <f aca="false">VLOOKUP(L94,ClubNames,2,FALSE())&amp;COUNTIF($L$2:$L94,L94)</f>
        <v>#N/A</v>
      </c>
      <c r="L94" s="30"/>
      <c r="M94" s="35"/>
      <c r="O94" s="9" t="n">
        <v>93</v>
      </c>
      <c r="P94" s="14" t="e">
        <f aca="false">VLOOKUP(I94,J:M,4,FALSE())&amp;IF(RIGHT(D94,1)="V"," (V)",IF(RIGHT(D94,1)="J"," (J)",""))</f>
        <v>#N/A</v>
      </c>
      <c r="Q94" s="14" t="e">
        <f aca="false">VLOOKUP(H94,ClubNames,2,FALSE())</f>
        <v>#N/A</v>
      </c>
      <c r="R94" s="15" t="n">
        <f aca="false">TIME(A94,B94,C94)</f>
        <v>0</v>
      </c>
    </row>
    <row r="95" customFormat="false" ht="15.75" hidden="false" customHeight="false" outlineLevel="0" collapsed="false">
      <c r="A95" s="16"/>
      <c r="B95" s="23"/>
      <c r="C95" s="24"/>
      <c r="D95" s="25"/>
      <c r="E95" s="45"/>
      <c r="F95" s="45"/>
      <c r="G95" s="28"/>
      <c r="H95" s="29" t="n">
        <f aca="false">IF(OR(RIGHT(D95,1)="V",RIGHT(D95,1)="J"),VALUE(LEFT(D95,LEN(D95)-1)),D95)</f>
        <v>0</v>
      </c>
      <c r="I95" s="28" t="e">
        <f aca="false">Q95&amp;COUNTIF($H$2:$H95,H95)</f>
        <v>#N/A</v>
      </c>
      <c r="J95" s="28" t="e">
        <f aca="false">VLOOKUP(L95,ClubNames,2,FALSE())&amp;COUNTIF($L$2:$L95,L95)</f>
        <v>#N/A</v>
      </c>
      <c r="L95" s="30"/>
      <c r="M95" s="35"/>
      <c r="O95" s="9" t="n">
        <v>94</v>
      </c>
      <c r="P95" s="14" t="e">
        <f aca="false">VLOOKUP(I95,J:M,4,FALSE())&amp;IF(RIGHT(D95,1)="V"," (V)",IF(RIGHT(D95,1)="J"," (J)",""))</f>
        <v>#N/A</v>
      </c>
      <c r="Q95" s="14" t="e">
        <f aca="false">VLOOKUP(H95,ClubNames,2,FALSE())</f>
        <v>#N/A</v>
      </c>
      <c r="R95" s="15" t="n">
        <f aca="false">TIME(A95,B95,C95)</f>
        <v>0</v>
      </c>
    </row>
    <row r="96" customFormat="false" ht="15.75" hidden="false" customHeight="false" outlineLevel="0" collapsed="false">
      <c r="A96" s="16"/>
      <c r="B96" s="23"/>
      <c r="C96" s="24"/>
      <c r="D96" s="25"/>
      <c r="E96" s="45"/>
      <c r="F96" s="45"/>
      <c r="G96" s="28"/>
      <c r="H96" s="29" t="n">
        <f aca="false">IF(OR(RIGHT(D96,1)="V",RIGHT(D96,1)="J"),VALUE(LEFT(D96,LEN(D96)-1)),D96)</f>
        <v>0</v>
      </c>
      <c r="I96" s="28" t="e">
        <f aca="false">Q96&amp;COUNTIF($H$2:$H96,H96)</f>
        <v>#N/A</v>
      </c>
      <c r="J96" s="28" t="e">
        <f aca="false">VLOOKUP(L96,ClubNames,2,FALSE())&amp;COUNTIF($L$2:$L96,L96)</f>
        <v>#N/A</v>
      </c>
      <c r="L96" s="30"/>
      <c r="M96" s="35"/>
      <c r="O96" s="9" t="n">
        <v>95</v>
      </c>
      <c r="P96" s="14" t="e">
        <f aca="false">VLOOKUP(I96,J:M,4,FALSE())&amp;IF(RIGHT(D96,1)="V"," (V)",IF(RIGHT(D96,1)="J"," (J)",""))</f>
        <v>#N/A</v>
      </c>
      <c r="Q96" s="14" t="e">
        <f aca="false">VLOOKUP(H96,ClubNames,2,FALSE())</f>
        <v>#N/A</v>
      </c>
      <c r="R96" s="15" t="n">
        <f aca="false">TIME(A96,B96,C96)</f>
        <v>0</v>
      </c>
    </row>
    <row r="97" customFormat="false" ht="15.75" hidden="false" customHeight="false" outlineLevel="0" collapsed="false">
      <c r="A97" s="16"/>
      <c r="B97" s="23"/>
      <c r="C97" s="24"/>
      <c r="D97" s="25"/>
      <c r="E97" s="45"/>
      <c r="F97" s="45"/>
      <c r="G97" s="28"/>
      <c r="H97" s="29" t="n">
        <f aca="false">IF(OR(RIGHT(D97,1)="V",RIGHT(D97,1)="J"),VALUE(LEFT(D97,LEN(D97)-1)),D97)</f>
        <v>0</v>
      </c>
      <c r="I97" s="28" t="e">
        <f aca="false">Q97&amp;COUNTIF($H$2:$H97,H97)</f>
        <v>#N/A</v>
      </c>
      <c r="J97" s="28" t="e">
        <f aca="false">VLOOKUP(L97,ClubNames,2,FALSE())&amp;COUNTIF($L$2:$L97,L97)</f>
        <v>#N/A</v>
      </c>
      <c r="L97" s="30"/>
      <c r="M97" s="35"/>
      <c r="O97" s="9" t="n">
        <v>96</v>
      </c>
      <c r="P97" s="14" t="e">
        <f aca="false">VLOOKUP(I97,J:M,4,FALSE())&amp;IF(RIGHT(D97,1)="V"," (V)",IF(RIGHT(D97,1)="J"," (J)",""))</f>
        <v>#N/A</v>
      </c>
      <c r="Q97" s="14" t="e">
        <f aca="false">VLOOKUP(H97,ClubNames,2,FALSE())</f>
        <v>#N/A</v>
      </c>
      <c r="R97" s="15" t="n">
        <f aca="false">TIME(A97,B97,C97)</f>
        <v>0</v>
      </c>
    </row>
    <row r="98" customFormat="false" ht="15.75" hidden="false" customHeight="false" outlineLevel="0" collapsed="false">
      <c r="A98" s="16"/>
      <c r="B98" s="23"/>
      <c r="C98" s="24"/>
      <c r="D98" s="25"/>
      <c r="E98" s="45"/>
      <c r="F98" s="45"/>
      <c r="G98" s="28"/>
      <c r="H98" s="29" t="n">
        <f aca="false">IF(OR(RIGHT(D98,1)="V",RIGHT(D98,1)="J"),VALUE(LEFT(D98,LEN(D98)-1)),D98)</f>
        <v>0</v>
      </c>
      <c r="I98" s="28" t="e">
        <f aca="false">Q98&amp;COUNTIF($H$2:$H98,H98)</f>
        <v>#N/A</v>
      </c>
      <c r="J98" s="28" t="e">
        <f aca="false">VLOOKUP(L98,ClubNames,2,FALSE())&amp;COUNTIF($L$2:$L98,L98)</f>
        <v>#N/A</v>
      </c>
      <c r="L98" s="30"/>
      <c r="M98" s="50"/>
      <c r="O98" s="9" t="n">
        <v>97</v>
      </c>
      <c r="P98" s="14" t="e">
        <f aca="false">VLOOKUP(I98,J:M,4,FALSE())&amp;IF(RIGHT(D98,1)="V"," (V)",IF(RIGHT(D98,1)="J"," (J)",""))</f>
        <v>#N/A</v>
      </c>
      <c r="Q98" s="14" t="e">
        <f aca="false">VLOOKUP(H98,ClubNames,2,FALSE())</f>
        <v>#N/A</v>
      </c>
      <c r="R98" s="15" t="n">
        <f aca="false">TIME(A98,B98,C98)</f>
        <v>0</v>
      </c>
    </row>
    <row r="99" customFormat="false" ht="15.75" hidden="false" customHeight="false" outlineLevel="0" collapsed="false">
      <c r="A99" s="16"/>
      <c r="B99" s="23"/>
      <c r="C99" s="24"/>
      <c r="D99" s="25"/>
      <c r="E99" s="45"/>
      <c r="F99" s="45"/>
      <c r="G99" s="28"/>
      <c r="H99" s="29" t="n">
        <f aca="false">IF(OR(RIGHT(D99,1)="V",RIGHT(D99,1)="J"),VALUE(LEFT(D99,LEN(D99)-1)),D99)</f>
        <v>0</v>
      </c>
      <c r="I99" s="28" t="e">
        <f aca="false">Q99&amp;COUNTIF($H$2:$H99,H99)</f>
        <v>#N/A</v>
      </c>
      <c r="J99" s="28" t="e">
        <f aca="false">VLOOKUP(L99,ClubNames,2,FALSE())&amp;COUNTIF($L$2:$L99,L99)</f>
        <v>#N/A</v>
      </c>
      <c r="L99" s="30"/>
      <c r="M99" s="50"/>
      <c r="O99" s="9" t="n">
        <v>98</v>
      </c>
      <c r="P99" s="14" t="e">
        <f aca="false">VLOOKUP(I99,J:M,4,FALSE())&amp;IF(RIGHT(D99,1)="V"," (V)",IF(RIGHT(D99,1)="J"," (J)",""))</f>
        <v>#N/A</v>
      </c>
      <c r="Q99" s="14" t="e">
        <f aca="false">VLOOKUP(H99,ClubNames,2,FALSE())</f>
        <v>#N/A</v>
      </c>
      <c r="R99" s="15" t="n">
        <f aca="false">TIME(A99,B99,C99)</f>
        <v>0</v>
      </c>
    </row>
    <row r="100" customFormat="false" ht="15.75" hidden="false" customHeight="false" outlineLevel="0" collapsed="false">
      <c r="A100" s="16"/>
      <c r="B100" s="23"/>
      <c r="C100" s="24"/>
      <c r="D100" s="25"/>
      <c r="E100" s="45"/>
      <c r="F100" s="45"/>
      <c r="G100" s="28"/>
      <c r="H100" s="29" t="n">
        <f aca="false">IF(OR(RIGHT(D100,1)="V",RIGHT(D100,1)="J"),VALUE(LEFT(D100,LEN(D100)-1)),D100)</f>
        <v>0</v>
      </c>
      <c r="I100" s="28" t="e">
        <f aca="false">Q100&amp;COUNTIF($H$2:$H100,H100)</f>
        <v>#N/A</v>
      </c>
      <c r="J100" s="28" t="e">
        <f aca="false">VLOOKUP(L100,ClubNames,2,FALSE())&amp;COUNTIF($L$2:$L100,L100)</f>
        <v>#N/A</v>
      </c>
      <c r="L100" s="30"/>
      <c r="M100" s="50"/>
      <c r="O100" s="9" t="n">
        <v>99</v>
      </c>
      <c r="P100" s="14" t="e">
        <f aca="false">VLOOKUP(I100,J:M,4,FALSE())&amp;IF(RIGHT(D100,1)="V"," (V)",IF(RIGHT(D100,1)="J"," (J)",""))</f>
        <v>#N/A</v>
      </c>
      <c r="Q100" s="14" t="e">
        <f aca="false">VLOOKUP(H100,ClubNames,2,FALSE())</f>
        <v>#N/A</v>
      </c>
      <c r="R100" s="15" t="n">
        <f aca="false">TIME(A100,B100,C100)</f>
        <v>0</v>
      </c>
    </row>
    <row r="101" customFormat="false" ht="15.75" hidden="false" customHeight="false" outlineLevel="0" collapsed="false">
      <c r="A101" s="16"/>
      <c r="B101" s="23"/>
      <c r="C101" s="24"/>
      <c r="D101" s="25"/>
      <c r="E101" s="45"/>
      <c r="F101" s="45"/>
      <c r="G101" s="28"/>
      <c r="H101" s="29" t="n">
        <f aca="false">IF(OR(RIGHT(D101,1)="V",RIGHT(D101,1)="J"),VALUE(LEFT(D101,LEN(D101)-1)),D101)</f>
        <v>0</v>
      </c>
      <c r="I101" s="28" t="e">
        <f aca="false">Q101&amp;COUNTIF($H$2:$H101,H101)</f>
        <v>#N/A</v>
      </c>
      <c r="J101" s="28" t="e">
        <f aca="false">VLOOKUP(L101,ClubNames,2,FALSE())&amp;COUNTIF($L$2:$L101,L101)</f>
        <v>#N/A</v>
      </c>
      <c r="L101" s="30"/>
      <c r="M101" s="50"/>
      <c r="O101" s="9" t="n">
        <v>100</v>
      </c>
      <c r="P101" s="14" t="e">
        <f aca="false">VLOOKUP(I101,J:M,4,FALSE())&amp;IF(RIGHT(D101,1)="V"," (V)",IF(RIGHT(D101,1)="J"," (J)",""))</f>
        <v>#N/A</v>
      </c>
      <c r="Q101" s="14" t="e">
        <f aca="false">VLOOKUP(H101,ClubNames,2,FALSE())</f>
        <v>#N/A</v>
      </c>
      <c r="R101" s="15" t="n">
        <f aca="false">TIME(A101,B101,C101)</f>
        <v>0</v>
      </c>
    </row>
    <row r="102" customFormat="false" ht="15.75" hidden="false" customHeight="false" outlineLevel="0" collapsed="false">
      <c r="A102" s="16"/>
      <c r="B102" s="23"/>
      <c r="C102" s="24"/>
      <c r="D102" s="25"/>
      <c r="E102" s="45"/>
      <c r="F102" s="45"/>
      <c r="G102" s="28"/>
      <c r="H102" s="29" t="n">
        <f aca="false">IF(OR(RIGHT(D102,1)="V",RIGHT(D102,1)="J"),VALUE(LEFT(D102,LEN(D102)-1)),D102)</f>
        <v>0</v>
      </c>
      <c r="I102" s="28" t="e">
        <f aca="false">Q102&amp;COUNTIF($H$2:$H102,H102)</f>
        <v>#N/A</v>
      </c>
      <c r="J102" s="28" t="e">
        <f aca="false">VLOOKUP(L102,ClubNames,2,FALSE())&amp;COUNTIF($L$2:$L102,L102)</f>
        <v>#N/A</v>
      </c>
      <c r="L102" s="30"/>
      <c r="M102" s="50"/>
      <c r="O102" s="9" t="n">
        <v>101</v>
      </c>
      <c r="P102" s="14" t="e">
        <f aca="false">VLOOKUP(I102,J:M,4,FALSE())&amp;IF(RIGHT(D102,1)="V"," (V)",IF(RIGHT(D102,1)="J"," (J)",""))</f>
        <v>#N/A</v>
      </c>
      <c r="Q102" s="14" t="e">
        <f aca="false">VLOOKUP(H102,ClubNames,2,FALSE())</f>
        <v>#N/A</v>
      </c>
      <c r="R102" s="15" t="n">
        <f aca="false">TIME(A102,B102,C102)</f>
        <v>0</v>
      </c>
    </row>
    <row r="103" customFormat="false" ht="15.75" hidden="false" customHeight="false" outlineLevel="0" collapsed="false">
      <c r="A103" s="16"/>
      <c r="B103" s="23"/>
      <c r="C103" s="24"/>
      <c r="D103" s="25"/>
      <c r="E103" s="45"/>
      <c r="F103" s="45"/>
      <c r="G103" s="28"/>
      <c r="H103" s="29" t="n">
        <f aca="false">IF(OR(RIGHT(D103,1)="V",RIGHT(D103,1)="J"),VALUE(LEFT(D103,LEN(D103)-1)),D103)</f>
        <v>0</v>
      </c>
      <c r="I103" s="28" t="e">
        <f aca="false">Q103&amp;COUNTIF($H$2:$H103,H103)</f>
        <v>#N/A</v>
      </c>
      <c r="J103" s="28" t="e">
        <f aca="false">VLOOKUP(L103,ClubNames,2,FALSE())&amp;COUNTIF($L$2:$L103,L103)</f>
        <v>#N/A</v>
      </c>
      <c r="L103" s="30"/>
      <c r="M103" s="49"/>
      <c r="O103" s="9" t="n">
        <v>102</v>
      </c>
      <c r="P103" s="14" t="e">
        <f aca="false">VLOOKUP(I103,J:M,4,FALSE())&amp;IF(RIGHT(D103,1)="V"," (V)",IF(RIGHT(D103,1)="J"," (J)",""))</f>
        <v>#N/A</v>
      </c>
      <c r="Q103" s="14" t="e">
        <f aca="false">VLOOKUP(H103,ClubNames,2,FALSE())</f>
        <v>#N/A</v>
      </c>
      <c r="R103" s="15" t="n">
        <f aca="false">TIME(A103,B103,C103)</f>
        <v>0</v>
      </c>
    </row>
    <row r="104" customFormat="false" ht="15.75" hidden="false" customHeight="false" outlineLevel="0" collapsed="false">
      <c r="A104" s="16"/>
      <c r="B104" s="23"/>
      <c r="C104" s="24"/>
      <c r="D104" s="25"/>
      <c r="E104" s="45"/>
      <c r="F104" s="45"/>
      <c r="G104" s="28"/>
      <c r="H104" s="29" t="n">
        <f aca="false">IF(OR(RIGHT(D104,1)="V",RIGHT(D104,1)="J"),VALUE(LEFT(D104,LEN(D104)-1)),D104)</f>
        <v>0</v>
      </c>
      <c r="I104" s="28" t="e">
        <f aca="false">Q104&amp;COUNTIF($H$2:$H104,H104)</f>
        <v>#N/A</v>
      </c>
      <c r="J104" s="28" t="e">
        <f aca="false">VLOOKUP(L104,ClubNames,2,FALSE())&amp;COUNTIF($L$2:$L104,L104)</f>
        <v>#N/A</v>
      </c>
      <c r="L104" s="30"/>
      <c r="M104" s="35"/>
      <c r="O104" s="9" t="n">
        <v>103</v>
      </c>
      <c r="P104" s="14" t="e">
        <f aca="false">VLOOKUP(I104,J:M,4,FALSE())&amp;IF(RIGHT(D104,1)="V"," (V)",IF(RIGHT(D104,1)="J"," (J)",""))</f>
        <v>#N/A</v>
      </c>
      <c r="Q104" s="14" t="e">
        <f aca="false">VLOOKUP(H104,ClubNames,2,FALSE())</f>
        <v>#N/A</v>
      </c>
      <c r="R104" s="15" t="n">
        <f aca="false">TIME(A104,B104,C104)</f>
        <v>0</v>
      </c>
    </row>
    <row r="105" customFormat="false" ht="15.75" hidden="false" customHeight="false" outlineLevel="0" collapsed="false">
      <c r="A105" s="16"/>
      <c r="B105" s="23"/>
      <c r="C105" s="24"/>
      <c r="D105" s="25"/>
      <c r="E105" s="45"/>
      <c r="F105" s="45"/>
      <c r="G105" s="28"/>
      <c r="H105" s="29" t="n">
        <f aca="false">IF(OR(RIGHT(D105,1)="V",RIGHT(D105,1)="J"),VALUE(LEFT(D105,LEN(D105)-1)),D105)</f>
        <v>0</v>
      </c>
      <c r="I105" s="28" t="e">
        <f aca="false">Q105&amp;COUNTIF($H$2:$H105,H105)</f>
        <v>#N/A</v>
      </c>
      <c r="J105" s="28" t="e">
        <f aca="false">VLOOKUP(L105,ClubNames,2,FALSE())&amp;COUNTIF($L$2:$L105,L105)</f>
        <v>#N/A</v>
      </c>
      <c r="L105" s="30"/>
      <c r="M105" s="35"/>
      <c r="O105" s="9" t="n">
        <v>104</v>
      </c>
      <c r="P105" s="14" t="e">
        <f aca="false">VLOOKUP(I105,J:M,4,FALSE())&amp;IF(RIGHT(D105,1)="V"," (V)",IF(RIGHT(D105,1)="J"," (J)",""))</f>
        <v>#N/A</v>
      </c>
      <c r="Q105" s="14" t="e">
        <f aca="false">VLOOKUP(H105,ClubNames,2,FALSE())</f>
        <v>#N/A</v>
      </c>
      <c r="R105" s="15" t="n">
        <f aca="false">TIME(A105,B105,C105)</f>
        <v>0</v>
      </c>
    </row>
    <row r="106" customFormat="false" ht="15.75" hidden="false" customHeight="false" outlineLevel="0" collapsed="false">
      <c r="A106" s="16"/>
      <c r="B106" s="23"/>
      <c r="C106" s="24"/>
      <c r="D106" s="25"/>
      <c r="E106" s="45"/>
      <c r="F106" s="45"/>
      <c r="G106" s="28"/>
      <c r="H106" s="29" t="n">
        <f aca="false">IF(OR(RIGHT(D106,1)="V",RIGHT(D106,1)="J"),VALUE(LEFT(D106,LEN(D106)-1)),D106)</f>
        <v>0</v>
      </c>
      <c r="I106" s="28" t="e">
        <f aca="false">Q106&amp;COUNTIF($H$2:$H106,H106)</f>
        <v>#N/A</v>
      </c>
      <c r="J106" s="28" t="e">
        <f aca="false">VLOOKUP(L106,ClubNames,2,FALSE())&amp;COUNTIF($L$2:$L106,L106)</f>
        <v>#N/A</v>
      </c>
      <c r="L106" s="30"/>
      <c r="M106" s="35"/>
      <c r="O106" s="9" t="n">
        <v>105</v>
      </c>
      <c r="P106" s="14" t="e">
        <f aca="false">VLOOKUP(I106,J:M,4,FALSE())&amp;IF(RIGHT(D106,1)="V"," (V)",IF(RIGHT(D106,1)="J"," (J)",""))</f>
        <v>#N/A</v>
      </c>
      <c r="Q106" s="14" t="e">
        <f aca="false">VLOOKUP(H106,ClubNames,2,FALSE())</f>
        <v>#N/A</v>
      </c>
      <c r="R106" s="15" t="n">
        <f aca="false">TIME(A106,B106,C106)</f>
        <v>0</v>
      </c>
    </row>
    <row r="107" customFormat="false" ht="15.75" hidden="false" customHeight="false" outlineLevel="0" collapsed="false">
      <c r="A107" s="16"/>
      <c r="B107" s="23"/>
      <c r="C107" s="24"/>
      <c r="D107" s="25"/>
      <c r="E107" s="45"/>
      <c r="F107" s="45"/>
      <c r="G107" s="28"/>
      <c r="H107" s="29" t="n">
        <f aca="false">IF(OR(RIGHT(D107,1)="V",RIGHT(D107,1)="J"),VALUE(LEFT(D107,LEN(D107)-1)),D107)</f>
        <v>0</v>
      </c>
      <c r="I107" s="28" t="e">
        <f aca="false">Q107&amp;COUNTIF($H$2:$H107,H107)</f>
        <v>#N/A</v>
      </c>
      <c r="J107" s="28" t="e">
        <f aca="false">VLOOKUP(L107,ClubNames,2,FALSE())&amp;COUNTIF($L$2:$L107,L107)</f>
        <v>#N/A</v>
      </c>
      <c r="L107" s="30"/>
      <c r="M107" s="35"/>
      <c r="O107" s="9" t="n">
        <v>106</v>
      </c>
      <c r="P107" s="14" t="e">
        <f aca="false">VLOOKUP(I107,J:M,4,FALSE())&amp;IF(RIGHT(D107,1)="V"," (V)",IF(RIGHT(D107,1)="J"," (J)",""))</f>
        <v>#N/A</v>
      </c>
      <c r="Q107" s="14" t="e">
        <f aca="false">VLOOKUP(H107,ClubNames,2,FALSE())</f>
        <v>#N/A</v>
      </c>
      <c r="R107" s="15" t="n">
        <f aca="false">TIME(A107,B107,C107)</f>
        <v>0</v>
      </c>
    </row>
    <row r="108" customFormat="false" ht="15.75" hidden="false" customHeight="false" outlineLevel="0" collapsed="false">
      <c r="A108" s="16"/>
      <c r="B108" s="23"/>
      <c r="C108" s="24"/>
      <c r="D108" s="25"/>
      <c r="E108" s="45"/>
      <c r="F108" s="45"/>
      <c r="G108" s="28"/>
      <c r="H108" s="29" t="n">
        <f aca="false">IF(OR(RIGHT(D108,1)="V",RIGHT(D108,1)="J"),VALUE(LEFT(D108,LEN(D108)-1)),D108)</f>
        <v>0</v>
      </c>
      <c r="I108" s="28" t="e">
        <f aca="false">Q108&amp;COUNTIF($H$2:$H108,H108)</f>
        <v>#N/A</v>
      </c>
      <c r="J108" s="28" t="e">
        <f aca="false">VLOOKUP(L108,ClubNames,2,FALSE())&amp;COUNTIF($L$2:$L108,L108)</f>
        <v>#N/A</v>
      </c>
      <c r="L108" s="30"/>
      <c r="M108" s="35"/>
      <c r="O108" s="9" t="n">
        <v>107</v>
      </c>
      <c r="P108" s="14" t="e">
        <f aca="false">VLOOKUP(I108,J:M,4,FALSE())&amp;IF(RIGHT(D108,1)="V"," (V)",IF(RIGHT(D108,1)="J"," (J)",""))</f>
        <v>#N/A</v>
      </c>
      <c r="Q108" s="14" t="e">
        <f aca="false">VLOOKUP(H108,ClubNames,2,FALSE())</f>
        <v>#N/A</v>
      </c>
      <c r="R108" s="15" t="n">
        <f aca="false">TIME(A108,B108,C108)</f>
        <v>0</v>
      </c>
    </row>
    <row r="109" customFormat="false" ht="15.75" hidden="false" customHeight="false" outlineLevel="0" collapsed="false">
      <c r="A109" s="16"/>
      <c r="B109" s="23"/>
      <c r="C109" s="24"/>
      <c r="D109" s="25"/>
      <c r="E109" s="45"/>
      <c r="F109" s="45"/>
      <c r="G109" s="28"/>
      <c r="H109" s="29" t="n">
        <f aca="false">IF(OR(RIGHT(D109,1)="V",RIGHT(D109,1)="J"),VALUE(LEFT(D109,LEN(D109)-1)),D109)</f>
        <v>0</v>
      </c>
      <c r="I109" s="28" t="e">
        <f aca="false">Q109&amp;COUNTIF($H$2:$H109,H109)</f>
        <v>#N/A</v>
      </c>
      <c r="J109" s="28" t="e">
        <f aca="false">VLOOKUP(L109,ClubNames,2,FALSE())&amp;COUNTIF($L$2:$L109,L109)</f>
        <v>#N/A</v>
      </c>
      <c r="L109" s="30"/>
      <c r="M109" s="35"/>
      <c r="O109" s="9" t="n">
        <v>108</v>
      </c>
      <c r="P109" s="14" t="e">
        <f aca="false">VLOOKUP(I109,J:M,4,FALSE())&amp;IF(RIGHT(D109,1)="V"," (V)",IF(RIGHT(D109,1)="J"," (J)",""))</f>
        <v>#N/A</v>
      </c>
      <c r="Q109" s="14" t="e">
        <f aca="false">VLOOKUP(H109,ClubNames,2,FALSE())</f>
        <v>#N/A</v>
      </c>
      <c r="R109" s="15" t="n">
        <f aca="false">TIME(A109,B109,C109)</f>
        <v>0</v>
      </c>
    </row>
    <row r="110" customFormat="false" ht="15.75" hidden="false" customHeight="false" outlineLevel="0" collapsed="false">
      <c r="A110" s="16"/>
      <c r="B110" s="23"/>
      <c r="C110" s="24"/>
      <c r="D110" s="25"/>
      <c r="E110" s="45"/>
      <c r="F110" s="45"/>
      <c r="G110" s="28"/>
      <c r="H110" s="29" t="n">
        <f aca="false">IF(OR(RIGHT(D110,1)="V",RIGHT(D110,1)="J"),VALUE(LEFT(D110,LEN(D110)-1)),D110)</f>
        <v>0</v>
      </c>
      <c r="I110" s="28" t="e">
        <f aca="false">Q110&amp;COUNTIF($H$2:$H110,H110)</f>
        <v>#N/A</v>
      </c>
      <c r="J110" s="28" t="e">
        <f aca="false">VLOOKUP(L110,ClubNames,2,FALSE())&amp;COUNTIF($L$2:$L110,L110)</f>
        <v>#N/A</v>
      </c>
      <c r="L110" s="30"/>
      <c r="M110" s="35"/>
      <c r="O110" s="9" t="n">
        <v>109</v>
      </c>
      <c r="P110" s="14" t="e">
        <f aca="false">VLOOKUP(I110,J:M,4,FALSE())&amp;IF(RIGHT(D110,1)="V"," (V)",IF(RIGHT(D110,1)="J"," (J)",""))</f>
        <v>#N/A</v>
      </c>
      <c r="Q110" s="14" t="e">
        <f aca="false">VLOOKUP(H110,ClubNames,2,FALSE())</f>
        <v>#N/A</v>
      </c>
      <c r="R110" s="15" t="n">
        <f aca="false">TIME(A110,B110,C110)</f>
        <v>0</v>
      </c>
    </row>
    <row r="111" customFormat="false" ht="15.75" hidden="false" customHeight="false" outlineLevel="0" collapsed="false">
      <c r="A111" s="16"/>
      <c r="B111" s="23"/>
      <c r="C111" s="24"/>
      <c r="D111" s="25"/>
      <c r="E111" s="45"/>
      <c r="F111" s="45"/>
      <c r="G111" s="28"/>
      <c r="H111" s="29" t="n">
        <f aca="false">IF(OR(RIGHT(D111,1)="V",RIGHT(D111,1)="J"),VALUE(LEFT(D111,LEN(D111)-1)),D111)</f>
        <v>0</v>
      </c>
      <c r="I111" s="28" t="e">
        <f aca="false">Q111&amp;COUNTIF($H$2:$H111,H111)</f>
        <v>#N/A</v>
      </c>
      <c r="J111" s="28" t="e">
        <f aca="false">VLOOKUP(L111,ClubNames,2,FALSE())&amp;COUNTIF($L$2:$L111,L111)</f>
        <v>#N/A</v>
      </c>
      <c r="L111" s="30"/>
      <c r="M111" s="49"/>
      <c r="O111" s="9" t="n">
        <v>110</v>
      </c>
      <c r="P111" s="14" t="e">
        <f aca="false">VLOOKUP(I111,J:M,4,FALSE())&amp;IF(RIGHT(D111,1)="V"," (V)",IF(RIGHT(D111,1)="J"," (J)",""))</f>
        <v>#N/A</v>
      </c>
      <c r="Q111" s="14" t="e">
        <f aca="false">VLOOKUP(H111,ClubNames,2,FALSE())</f>
        <v>#N/A</v>
      </c>
      <c r="R111" s="15" t="n">
        <f aca="false">TIME(A111,B111,C111)</f>
        <v>0</v>
      </c>
    </row>
    <row r="112" customFormat="false" ht="15.75" hidden="false" customHeight="false" outlineLevel="0" collapsed="false">
      <c r="A112" s="16"/>
      <c r="B112" s="23"/>
      <c r="C112" s="24"/>
      <c r="D112" s="25"/>
      <c r="E112" s="45"/>
      <c r="F112" s="45"/>
      <c r="G112" s="28"/>
      <c r="H112" s="29" t="n">
        <f aca="false">IF(OR(RIGHT(D112,1)="V",RIGHT(D112,1)="J"),VALUE(LEFT(D112,LEN(D112)-1)),D112)</f>
        <v>0</v>
      </c>
      <c r="I112" s="28" t="e">
        <f aca="false">Q112&amp;COUNTIF($H$2:$H112,H112)</f>
        <v>#N/A</v>
      </c>
      <c r="J112" s="28" t="e">
        <f aca="false">VLOOKUP(L112,ClubNames,2,FALSE())&amp;COUNTIF($L$2:$L112,L112)</f>
        <v>#N/A</v>
      </c>
      <c r="L112" s="30"/>
      <c r="M112" s="49"/>
      <c r="O112" s="9" t="n">
        <v>111</v>
      </c>
      <c r="P112" s="14" t="e">
        <f aca="false">VLOOKUP(I112,J:M,4,FALSE())&amp;IF(RIGHT(D112,1)="V"," (V)",IF(RIGHT(D112,1)="J"," (J)",""))</f>
        <v>#N/A</v>
      </c>
      <c r="Q112" s="14" t="e">
        <f aca="false">VLOOKUP(H112,ClubNames,2,FALSE())</f>
        <v>#N/A</v>
      </c>
      <c r="R112" s="15" t="n">
        <f aca="false">TIME(A112,B112,C112)</f>
        <v>0</v>
      </c>
    </row>
    <row r="113" customFormat="false" ht="15.75" hidden="false" customHeight="false" outlineLevel="0" collapsed="false">
      <c r="A113" s="16"/>
      <c r="B113" s="23"/>
      <c r="C113" s="24"/>
      <c r="D113" s="25"/>
      <c r="E113" s="45"/>
      <c r="F113" s="45"/>
      <c r="G113" s="28"/>
      <c r="H113" s="29" t="n">
        <f aca="false">IF(OR(RIGHT(D113,1)="V",RIGHT(D113,1)="J"),VALUE(LEFT(D113,LEN(D113)-1)),D113)</f>
        <v>0</v>
      </c>
      <c r="I113" s="28" t="e">
        <f aca="false">Q113&amp;COUNTIF($H$2:$H113,H113)</f>
        <v>#N/A</v>
      </c>
      <c r="J113" s="28" t="e">
        <f aca="false">VLOOKUP(L113,ClubNames,2,FALSE())&amp;COUNTIF($L$2:$L113,L113)</f>
        <v>#N/A</v>
      </c>
      <c r="L113" s="30"/>
      <c r="M113" s="49"/>
      <c r="O113" s="9" t="n">
        <v>112</v>
      </c>
      <c r="P113" s="14" t="e">
        <f aca="false">VLOOKUP(I113,J:M,4,FALSE())&amp;IF(RIGHT(D113,1)="V"," (V)",IF(RIGHT(D113,1)="J"," (J)",""))</f>
        <v>#N/A</v>
      </c>
      <c r="Q113" s="14" t="e">
        <f aca="false">VLOOKUP(H113,ClubNames,2,FALSE())</f>
        <v>#N/A</v>
      </c>
      <c r="R113" s="15" t="n">
        <f aca="false">TIME(A113,B113,C113)</f>
        <v>0</v>
      </c>
    </row>
    <row r="114" customFormat="false" ht="15.75" hidden="false" customHeight="false" outlineLevel="0" collapsed="false">
      <c r="A114" s="16"/>
      <c r="B114" s="23"/>
      <c r="C114" s="24"/>
      <c r="D114" s="51"/>
      <c r="E114" s="52"/>
      <c r="F114" s="52"/>
      <c r="G114" s="28"/>
      <c r="H114" s="29" t="n">
        <f aca="false">IF(OR(RIGHT(D114,1)="V",RIGHT(D114,1)="J"),VALUE(LEFT(D114,LEN(D114)-1)),D114)</f>
        <v>0</v>
      </c>
      <c r="I114" s="28" t="e">
        <f aca="false">Q114&amp;COUNTIF($H$2:$H114,H114)</f>
        <v>#N/A</v>
      </c>
      <c r="J114" s="28" t="e">
        <f aca="false">VLOOKUP(L114,ClubNames,2,FALSE())&amp;COUNTIF($L$2:$L114,L114)</f>
        <v>#N/A</v>
      </c>
      <c r="L114" s="30"/>
      <c r="M114" s="49"/>
      <c r="O114" s="9" t="n">
        <v>113</v>
      </c>
      <c r="P114" s="14" t="e">
        <f aca="false">VLOOKUP(I114,J:M,4,FALSE())&amp;IF(RIGHT(D114,1)="V"," (V)",IF(RIGHT(D114,1)="J"," (J)",""))</f>
        <v>#N/A</v>
      </c>
      <c r="Q114" s="14" t="e">
        <f aca="false">VLOOKUP(H114,ClubNames,2,FALSE())</f>
        <v>#N/A</v>
      </c>
      <c r="R114" s="15" t="n">
        <f aca="false">TIME(A114,B114,C114)</f>
        <v>0</v>
      </c>
    </row>
    <row r="115" customFormat="false" ht="15.75" hidden="false" customHeight="false" outlineLevel="0" collapsed="false">
      <c r="A115" s="16"/>
      <c r="B115" s="23"/>
      <c r="C115" s="24"/>
      <c r="D115" s="51"/>
      <c r="E115" s="52"/>
      <c r="F115" s="52"/>
      <c r="G115" s="28"/>
      <c r="H115" s="29" t="n">
        <f aca="false">IF(OR(RIGHT(D115,1)="V",RIGHT(D115,1)="J"),VALUE(LEFT(D115,LEN(D115)-1)),D115)</f>
        <v>0</v>
      </c>
      <c r="I115" s="28" t="e">
        <f aca="false">Q115&amp;COUNTIF($H$2:$H115,H115)</f>
        <v>#N/A</v>
      </c>
      <c r="J115" s="28" t="e">
        <f aca="false">VLOOKUP(L115,ClubNames,2,FALSE())&amp;COUNTIF($L$2:$L115,L115)</f>
        <v>#N/A</v>
      </c>
      <c r="L115" s="30"/>
      <c r="M115" s="49"/>
      <c r="O115" s="9" t="n">
        <v>114</v>
      </c>
      <c r="P115" s="14" t="e">
        <f aca="false">VLOOKUP(I115,J:M,4,FALSE())&amp;IF(RIGHT(D115,1)="V"," (V)",IF(RIGHT(D115,1)="J"," (J)",""))</f>
        <v>#N/A</v>
      </c>
      <c r="Q115" s="14" t="e">
        <f aca="false">VLOOKUP(H115,ClubNames,2,FALSE())</f>
        <v>#N/A</v>
      </c>
      <c r="R115" s="15" t="n">
        <f aca="false">TIME(A115,B115,C115)</f>
        <v>0</v>
      </c>
    </row>
    <row r="116" customFormat="false" ht="15.75" hidden="false" customHeight="false" outlineLevel="0" collapsed="false">
      <c r="A116" s="16"/>
      <c r="B116" s="23"/>
      <c r="C116" s="24"/>
      <c r="D116" s="51"/>
      <c r="E116" s="52"/>
      <c r="F116" s="52"/>
      <c r="G116" s="28"/>
      <c r="H116" s="29" t="n">
        <f aca="false">IF(OR(RIGHT(D116,1)="V",RIGHT(D116,1)="J"),VALUE(LEFT(D116,LEN(D116)-1)),D116)</f>
        <v>0</v>
      </c>
      <c r="I116" s="28" t="e">
        <f aca="false">Q116&amp;COUNTIF($H$2:$H116,H116)</f>
        <v>#N/A</v>
      </c>
      <c r="J116" s="28" t="e">
        <f aca="false">VLOOKUP(L116,ClubNames,2,FALSE())&amp;COUNTIF($L$2:$L116,L116)</f>
        <v>#N/A</v>
      </c>
      <c r="L116" s="30"/>
      <c r="M116" s="49"/>
      <c r="O116" s="9" t="n">
        <v>115</v>
      </c>
      <c r="P116" s="14" t="e">
        <f aca="false">VLOOKUP(I116,J:M,4,FALSE())&amp;IF(RIGHT(D116,1)="V"," (V)",IF(RIGHT(D116,1)="J"," (J)",""))</f>
        <v>#N/A</v>
      </c>
      <c r="Q116" s="14" t="e">
        <f aca="false">VLOOKUP(H116,ClubNames,2,FALSE())</f>
        <v>#N/A</v>
      </c>
      <c r="R116" s="15" t="n">
        <f aca="false">TIME(A116,B116,C116)</f>
        <v>0</v>
      </c>
    </row>
    <row r="117" customFormat="false" ht="15.75" hidden="false" customHeight="false" outlineLevel="0" collapsed="false">
      <c r="A117" s="16"/>
      <c r="B117" s="23"/>
      <c r="C117" s="24"/>
      <c r="D117" s="51"/>
      <c r="E117" s="52"/>
      <c r="F117" s="52"/>
      <c r="G117" s="28"/>
      <c r="H117" s="29" t="n">
        <f aca="false">IF(OR(RIGHT(D117,1)="V",RIGHT(D117,1)="J"),VALUE(LEFT(D117,LEN(D117)-1)),D117)</f>
        <v>0</v>
      </c>
      <c r="I117" s="28" t="e">
        <f aca="false">Q117&amp;COUNTIF($H$2:$H117,H117)</f>
        <v>#N/A</v>
      </c>
      <c r="J117" s="28" t="e">
        <f aca="false">VLOOKUP(L117,ClubNames,2,FALSE())&amp;COUNTIF($L$2:$L117,L117)</f>
        <v>#N/A</v>
      </c>
      <c r="L117" s="30"/>
      <c r="M117" s="49"/>
      <c r="O117" s="9" t="n">
        <v>116</v>
      </c>
      <c r="P117" s="14" t="e">
        <f aca="false">VLOOKUP(I117,J:M,4,FALSE())&amp;IF(RIGHT(D117,1)="V"," (V)",IF(RIGHT(D117,1)="J"," (J)",""))</f>
        <v>#N/A</v>
      </c>
      <c r="Q117" s="14" t="e">
        <f aca="false">VLOOKUP(H117,ClubNames,2,FALSE())</f>
        <v>#N/A</v>
      </c>
      <c r="R117" s="15" t="n">
        <f aca="false">TIME(A117,B117,C117)</f>
        <v>0</v>
      </c>
    </row>
    <row r="118" customFormat="false" ht="15.75" hidden="false" customHeight="false" outlineLevel="0" collapsed="false">
      <c r="A118" s="16"/>
      <c r="B118" s="23"/>
      <c r="C118" s="24"/>
      <c r="D118" s="51"/>
      <c r="E118" s="52"/>
      <c r="F118" s="52"/>
      <c r="G118" s="28"/>
      <c r="H118" s="29" t="n">
        <f aca="false">IF(OR(RIGHT(D118,1)="V",RIGHT(D118,1)="J"),VALUE(LEFT(D118,LEN(D118)-1)),D118)</f>
        <v>0</v>
      </c>
      <c r="I118" s="28" t="e">
        <f aca="false">Q118&amp;COUNTIF($H$2:$H118,H118)</f>
        <v>#N/A</v>
      </c>
      <c r="J118" s="28" t="e">
        <f aca="false">VLOOKUP(L118,ClubNames,2,FALSE())&amp;COUNTIF($L$2:$L118,L118)</f>
        <v>#N/A</v>
      </c>
      <c r="L118" s="30"/>
      <c r="M118" s="49"/>
      <c r="O118" s="9" t="n">
        <v>117</v>
      </c>
      <c r="P118" s="14" t="e">
        <f aca="false">VLOOKUP(I118,J:M,4,FALSE())&amp;IF(RIGHT(D118,1)="V"," (V)",IF(RIGHT(D118,1)="J"," (J)",""))</f>
        <v>#N/A</v>
      </c>
      <c r="Q118" s="14" t="e">
        <f aca="false">VLOOKUP(H118,ClubNames,2,FALSE())</f>
        <v>#N/A</v>
      </c>
      <c r="R118" s="15" t="n">
        <f aca="false">TIME(A118,B118,C118)</f>
        <v>0</v>
      </c>
    </row>
    <row r="119" customFormat="false" ht="15.75" hidden="false" customHeight="false" outlineLevel="0" collapsed="false">
      <c r="A119" s="16"/>
      <c r="B119" s="23"/>
      <c r="C119" s="24"/>
      <c r="D119" s="51"/>
      <c r="E119" s="52"/>
      <c r="F119" s="52"/>
      <c r="G119" s="28"/>
      <c r="H119" s="29" t="n">
        <f aca="false">IF(OR(RIGHT(D119,1)="V",RIGHT(D119,1)="J"),VALUE(LEFT(D119,LEN(D119)-1)),D119)</f>
        <v>0</v>
      </c>
      <c r="I119" s="28" t="e">
        <f aca="false">Q119&amp;COUNTIF($H$2:$H119,H119)</f>
        <v>#N/A</v>
      </c>
      <c r="J119" s="28" t="e">
        <f aca="false">VLOOKUP(L119,ClubNames,2,FALSE())&amp;COUNTIF($L$2:$L119,L119)</f>
        <v>#N/A</v>
      </c>
      <c r="L119" s="30"/>
      <c r="M119" s="49"/>
      <c r="O119" s="9" t="n">
        <v>118</v>
      </c>
      <c r="P119" s="14" t="e">
        <f aca="false">VLOOKUP(I119,J:M,4,FALSE())&amp;IF(RIGHT(D119,1)="V"," (V)",IF(RIGHT(D119,1)="J"," (J)",""))</f>
        <v>#N/A</v>
      </c>
      <c r="Q119" s="14" t="e">
        <f aca="false">VLOOKUP(H119,ClubNames,2,FALSE())</f>
        <v>#N/A</v>
      </c>
      <c r="R119" s="15" t="n">
        <f aca="false">TIME(A119,B119,C119)</f>
        <v>0</v>
      </c>
    </row>
    <row r="120" customFormat="false" ht="15.75" hidden="false" customHeight="false" outlineLevel="0" collapsed="false">
      <c r="A120" s="16"/>
      <c r="B120" s="23"/>
      <c r="C120" s="24"/>
      <c r="D120" s="51"/>
      <c r="E120" s="52"/>
      <c r="F120" s="52"/>
      <c r="G120" s="28"/>
      <c r="H120" s="29" t="n">
        <f aca="false">IF(OR(RIGHT(D120,1)="V",RIGHT(D120,1)="J"),VALUE(LEFT(D120,LEN(D120)-1)),D120)</f>
        <v>0</v>
      </c>
      <c r="I120" s="28" t="e">
        <f aca="false">Q120&amp;COUNTIF($H$2:$H120,H120)</f>
        <v>#N/A</v>
      </c>
      <c r="J120" s="28" t="e">
        <f aca="false">VLOOKUP(L120,ClubNames,2,FALSE())&amp;COUNTIF($L$2:$L120,L120)</f>
        <v>#N/A</v>
      </c>
      <c r="L120" s="30"/>
      <c r="M120" s="49"/>
      <c r="O120" s="9" t="n">
        <v>119</v>
      </c>
      <c r="P120" s="14" t="e">
        <f aca="false">VLOOKUP(I120,J:M,4,FALSE())&amp;IF(RIGHT(D120,1)="V"," (V)",IF(RIGHT(D120,1)="J"," (J)",""))</f>
        <v>#N/A</v>
      </c>
      <c r="Q120" s="14" t="e">
        <f aca="false">VLOOKUP(H120,ClubNames,2,FALSE())</f>
        <v>#N/A</v>
      </c>
      <c r="R120" s="15" t="n">
        <f aca="false">TIME(A120,B120,C120)</f>
        <v>0</v>
      </c>
    </row>
    <row r="121" customFormat="false" ht="15.75" hidden="false" customHeight="false" outlineLevel="0" collapsed="false">
      <c r="A121" s="16"/>
      <c r="B121" s="23"/>
      <c r="C121" s="24"/>
      <c r="D121" s="51"/>
      <c r="E121" s="52"/>
      <c r="F121" s="52"/>
      <c r="G121" s="28"/>
      <c r="H121" s="29" t="n">
        <f aca="false">IF(OR(RIGHT(D121,1)="V",RIGHT(D121,1)="J"),VALUE(LEFT(D121,LEN(D121)-1)),D121)</f>
        <v>0</v>
      </c>
      <c r="I121" s="28" t="e">
        <f aca="false">Q121&amp;COUNTIF($H$2:$H121,H121)</f>
        <v>#N/A</v>
      </c>
      <c r="J121" s="28" t="e">
        <f aca="false">VLOOKUP(L121,ClubNames,2,FALSE())&amp;COUNTIF($L$2:$L121,L121)</f>
        <v>#N/A</v>
      </c>
      <c r="L121" s="30"/>
      <c r="M121" s="49"/>
      <c r="O121" s="9" t="n">
        <v>120</v>
      </c>
      <c r="P121" s="14" t="e">
        <f aca="false">VLOOKUP(I121,J:M,4,FALSE())&amp;IF(RIGHT(D121,1)="V"," (V)",IF(RIGHT(D121,1)="J"," (J)",""))</f>
        <v>#N/A</v>
      </c>
      <c r="Q121" s="14" t="e">
        <f aca="false">VLOOKUP(H121,ClubNames,2,FALSE())</f>
        <v>#N/A</v>
      </c>
      <c r="R121" s="15" t="n">
        <f aca="false">TIME(A121,B121,C121)</f>
        <v>0</v>
      </c>
    </row>
    <row r="122" customFormat="false" ht="15.75" hidden="false" customHeight="false" outlineLevel="0" collapsed="false">
      <c r="A122" s="16"/>
      <c r="B122" s="23"/>
      <c r="C122" s="24"/>
      <c r="D122" s="51"/>
      <c r="E122" s="52"/>
      <c r="F122" s="52"/>
      <c r="G122" s="28"/>
      <c r="H122" s="29" t="n">
        <f aca="false">IF(OR(RIGHT(D122,1)="V",RIGHT(D122,1)="J"),VALUE(LEFT(D122,LEN(D122)-1)),D122)</f>
        <v>0</v>
      </c>
      <c r="I122" s="28" t="e">
        <f aca="false">Q122&amp;COUNTIF($H$2:$H122,H122)</f>
        <v>#N/A</v>
      </c>
      <c r="J122" s="28" t="e">
        <f aca="false">VLOOKUP(L122,ClubNames,2,FALSE())&amp;COUNTIF($L$2:$L122,L122)</f>
        <v>#N/A</v>
      </c>
      <c r="L122" s="30"/>
      <c r="M122" s="49"/>
      <c r="O122" s="9" t="n">
        <v>121</v>
      </c>
      <c r="P122" s="14" t="e">
        <f aca="false">VLOOKUP(I122,J:M,4,FALSE())&amp;IF(RIGHT(D122,1)="V"," (V)",IF(RIGHT(D122,1)="J"," (J)",""))</f>
        <v>#N/A</v>
      </c>
      <c r="Q122" s="14" t="e">
        <f aca="false">VLOOKUP(H122,ClubNames,2,FALSE())</f>
        <v>#N/A</v>
      </c>
      <c r="R122" s="15" t="n">
        <f aca="false">TIME(A122,B122,C122)</f>
        <v>0</v>
      </c>
    </row>
    <row r="123" customFormat="false" ht="15.75" hidden="false" customHeight="false" outlineLevel="0" collapsed="false">
      <c r="A123" s="16"/>
      <c r="B123" s="23"/>
      <c r="C123" s="24"/>
      <c r="D123" s="51"/>
      <c r="E123" s="52"/>
      <c r="F123" s="52"/>
      <c r="G123" s="28"/>
      <c r="H123" s="29" t="n">
        <f aca="false">IF(OR(RIGHT(D123,1)="V",RIGHT(D123,1)="J"),VALUE(LEFT(D123,LEN(D123)-1)),D123)</f>
        <v>0</v>
      </c>
      <c r="I123" s="28" t="e">
        <f aca="false">Q123&amp;COUNTIF($H$2:$H123,H123)</f>
        <v>#N/A</v>
      </c>
      <c r="J123" s="28" t="e">
        <f aca="false">VLOOKUP(L123,ClubNames,2,FALSE())&amp;COUNTIF($L$2:$L123,L123)</f>
        <v>#N/A</v>
      </c>
      <c r="L123" s="30"/>
      <c r="M123" s="49"/>
      <c r="O123" s="9" t="n">
        <v>122</v>
      </c>
      <c r="P123" s="14" t="e">
        <f aca="false">VLOOKUP(I123,J:M,4,FALSE())&amp;IF(RIGHT(D123,1)="V"," (V)",IF(RIGHT(D123,1)="J"," (J)",""))</f>
        <v>#N/A</v>
      </c>
      <c r="Q123" s="14" t="e">
        <f aca="false">VLOOKUP(H123,ClubNames,2,FALSE())</f>
        <v>#N/A</v>
      </c>
      <c r="R123" s="15" t="n">
        <f aca="false">TIME(A123,B123,C123)</f>
        <v>0</v>
      </c>
    </row>
    <row r="124" customFormat="false" ht="15.75" hidden="false" customHeight="false" outlineLevel="0" collapsed="false">
      <c r="A124" s="16"/>
      <c r="B124" s="23"/>
      <c r="C124" s="24"/>
      <c r="D124" s="51"/>
      <c r="E124" s="52"/>
      <c r="F124" s="52"/>
      <c r="G124" s="28"/>
      <c r="H124" s="29" t="n">
        <f aca="false">IF(OR(RIGHT(D124,1)="V",RIGHT(D124,1)="J"),VALUE(LEFT(D124,LEN(D124)-1)),D124)</f>
        <v>0</v>
      </c>
      <c r="I124" s="28" t="e">
        <f aca="false">Q124&amp;COUNTIF($H$2:$H124,H124)</f>
        <v>#N/A</v>
      </c>
      <c r="J124" s="28" t="e">
        <f aca="false">VLOOKUP(L124,ClubNames,2,FALSE())&amp;COUNTIF($L$2:$L124,L124)</f>
        <v>#N/A</v>
      </c>
      <c r="L124" s="30"/>
      <c r="M124" s="49"/>
      <c r="O124" s="9" t="n">
        <v>123</v>
      </c>
      <c r="P124" s="14" t="e">
        <f aca="false">VLOOKUP(I124,J:M,4,FALSE())&amp;IF(RIGHT(D124,1)="V"," (V)",IF(RIGHT(D124,1)="J"," (J)",""))</f>
        <v>#N/A</v>
      </c>
      <c r="Q124" s="14" t="e">
        <f aca="false">VLOOKUP(H124,ClubNames,2,FALSE())</f>
        <v>#N/A</v>
      </c>
      <c r="R124" s="15" t="n">
        <f aca="false">TIME(A124,B124,C124)</f>
        <v>0</v>
      </c>
    </row>
    <row r="125" customFormat="false" ht="15.75" hidden="false" customHeight="false" outlineLevel="0" collapsed="false">
      <c r="A125" s="16"/>
      <c r="B125" s="23"/>
      <c r="C125" s="24"/>
      <c r="D125" s="51"/>
      <c r="E125" s="52"/>
      <c r="F125" s="52"/>
      <c r="G125" s="28"/>
      <c r="H125" s="29" t="n">
        <f aca="false">IF(OR(RIGHT(D125,1)="V",RIGHT(D125,1)="J"),VALUE(LEFT(D125,LEN(D125)-1)),D125)</f>
        <v>0</v>
      </c>
      <c r="I125" s="28" t="e">
        <f aca="false">Q125&amp;COUNTIF($H$2:$H125,H125)</f>
        <v>#N/A</v>
      </c>
      <c r="J125" s="28" t="e">
        <f aca="false">VLOOKUP(L125,ClubNames,2,FALSE())&amp;COUNTIF($L$2:$L125,L125)</f>
        <v>#N/A</v>
      </c>
      <c r="L125" s="30"/>
      <c r="M125" s="49"/>
      <c r="O125" s="9" t="n">
        <v>124</v>
      </c>
      <c r="P125" s="14" t="e">
        <f aca="false">VLOOKUP(I125,J:M,4,FALSE())&amp;IF(RIGHT(D125,1)="V"," (V)",IF(RIGHT(D125,1)="J"," (J)",""))</f>
        <v>#N/A</v>
      </c>
      <c r="Q125" s="14" t="e">
        <f aca="false">VLOOKUP(H125,ClubNames,2,FALSE())</f>
        <v>#N/A</v>
      </c>
      <c r="R125" s="15" t="n">
        <f aca="false">TIME(A125,B125,C125)</f>
        <v>0</v>
      </c>
    </row>
    <row r="126" customFormat="false" ht="15.75" hidden="false" customHeight="false" outlineLevel="0" collapsed="false">
      <c r="A126" s="16"/>
      <c r="B126" s="23"/>
      <c r="C126" s="24"/>
      <c r="D126" s="51"/>
      <c r="E126" s="52"/>
      <c r="F126" s="52"/>
      <c r="G126" s="28"/>
      <c r="H126" s="29" t="n">
        <f aca="false">IF(OR(RIGHT(D126,1)="V",RIGHT(D126,1)="J"),VALUE(LEFT(D126,LEN(D126)-1)),D126)</f>
        <v>0</v>
      </c>
      <c r="I126" s="28" t="e">
        <f aca="false">Q126&amp;COUNTIF($H$2:$H126,H126)</f>
        <v>#N/A</v>
      </c>
      <c r="J126" s="28" t="e">
        <f aca="false">VLOOKUP(L126,ClubNames,2,FALSE())&amp;COUNTIF($L$2:$L126,L126)</f>
        <v>#N/A</v>
      </c>
      <c r="L126" s="30"/>
      <c r="M126" s="49"/>
      <c r="O126" s="9" t="n">
        <v>125</v>
      </c>
      <c r="P126" s="14" t="e">
        <f aca="false">VLOOKUP(I126,J:M,4,FALSE())&amp;IF(RIGHT(D126,1)="V"," (V)",IF(RIGHT(D126,1)="J"," (J)",""))</f>
        <v>#N/A</v>
      </c>
      <c r="Q126" s="14" t="e">
        <f aca="false">VLOOKUP(H126,ClubNames,2,FALSE())</f>
        <v>#N/A</v>
      </c>
      <c r="R126" s="15" t="n">
        <f aca="false">TIME(A126,B126,C126)</f>
        <v>0</v>
      </c>
    </row>
    <row r="127" customFormat="false" ht="15.75" hidden="false" customHeight="false" outlineLevel="0" collapsed="false">
      <c r="A127" s="16"/>
      <c r="B127" s="23"/>
      <c r="C127" s="24"/>
      <c r="D127" s="51"/>
      <c r="E127" s="52"/>
      <c r="F127" s="52"/>
      <c r="G127" s="28"/>
      <c r="H127" s="29" t="n">
        <f aca="false">IF(OR(RIGHT(D127,1)="V",RIGHT(D127,1)="J"),VALUE(LEFT(D127,LEN(D127)-1)),D127)</f>
        <v>0</v>
      </c>
      <c r="I127" s="28" t="e">
        <f aca="false">Q127&amp;COUNTIF($H$2:$H127,H127)</f>
        <v>#N/A</v>
      </c>
      <c r="J127" s="28" t="e">
        <f aca="false">VLOOKUP(L127,ClubNames,2,FALSE())&amp;COUNTIF($L$2:$L127,L127)</f>
        <v>#N/A</v>
      </c>
      <c r="L127" s="30"/>
      <c r="M127" s="49"/>
      <c r="O127" s="9" t="n">
        <v>126</v>
      </c>
      <c r="P127" s="14" t="e">
        <f aca="false">VLOOKUP(I127,J:M,4,FALSE())&amp;IF(RIGHT(D127,1)="V"," (V)",IF(RIGHT(D127,1)="J"," (J)",""))</f>
        <v>#N/A</v>
      </c>
      <c r="Q127" s="14" t="e">
        <f aca="false">VLOOKUP(H127,ClubNames,2,FALSE())</f>
        <v>#N/A</v>
      </c>
      <c r="R127" s="15" t="n">
        <f aca="false">TIME(A127,B127,C127)</f>
        <v>0</v>
      </c>
    </row>
    <row r="128" customFormat="false" ht="15.75" hidden="false" customHeight="false" outlineLevel="0" collapsed="false">
      <c r="A128" s="16"/>
      <c r="B128" s="23"/>
      <c r="C128" s="24"/>
      <c r="D128" s="53"/>
      <c r="E128" s="54"/>
      <c r="F128" s="54"/>
      <c r="G128" s="28"/>
      <c r="H128" s="29" t="n">
        <f aca="false">IF(OR(RIGHT(D128,1)="V",RIGHT(D128,1)="J"),VALUE(LEFT(D128,LEN(D128)-1)),D128)</f>
        <v>0</v>
      </c>
      <c r="I128" s="28" t="e">
        <f aca="false">Q128&amp;COUNTIF($H$2:$H128,H128)</f>
        <v>#N/A</v>
      </c>
      <c r="J128" s="28" t="e">
        <f aca="false">VLOOKUP(L128,ClubNames,2,FALSE())&amp;COUNTIF($L$2:$L128,L128)</f>
        <v>#N/A</v>
      </c>
      <c r="L128" s="30"/>
      <c r="M128" s="49"/>
      <c r="O128" s="9" t="n">
        <v>127</v>
      </c>
      <c r="P128" s="14" t="e">
        <f aca="false">VLOOKUP(I128,J:M,4,FALSE())&amp;IF(RIGHT(D128,1)="V"," (V)",IF(RIGHT(D128,1)="J"," (J)",""))</f>
        <v>#N/A</v>
      </c>
      <c r="Q128" s="14" t="e">
        <f aca="false">VLOOKUP(H128,ClubNames,2,FALSE())</f>
        <v>#N/A</v>
      </c>
      <c r="R128" s="15" t="n">
        <f aca="false">TIME(A128,B128,C128)</f>
        <v>0</v>
      </c>
    </row>
    <row r="129" customFormat="false" ht="15.75" hidden="false" customHeight="false" outlineLevel="0" collapsed="false">
      <c r="A129" s="16"/>
      <c r="B129" s="23"/>
      <c r="C129" s="24"/>
      <c r="D129" s="53"/>
      <c r="E129" s="54"/>
      <c r="F129" s="54"/>
      <c r="G129" s="28"/>
      <c r="H129" s="29" t="n">
        <f aca="false">IF(OR(RIGHT(D129,1)="V",RIGHT(D129,1)="J"),VALUE(LEFT(D129,LEN(D129)-1)),D129)</f>
        <v>0</v>
      </c>
      <c r="I129" s="28" t="e">
        <f aca="false">Q129&amp;COUNTIF($H$2:$H129,H129)</f>
        <v>#N/A</v>
      </c>
      <c r="J129" s="28" t="e">
        <f aca="false">VLOOKUP(L129,ClubNames,2,FALSE())&amp;COUNTIF($L$2:$L129,L129)</f>
        <v>#N/A</v>
      </c>
      <c r="L129" s="30"/>
      <c r="M129" s="50"/>
      <c r="O129" s="9" t="n">
        <v>128</v>
      </c>
      <c r="P129" s="14" t="e">
        <f aca="false">VLOOKUP(I129,J:M,4,FALSE())&amp;IF(RIGHT(D129,1)="V"," (V)",IF(RIGHT(D129,1)="J"," (J)",""))</f>
        <v>#N/A</v>
      </c>
      <c r="Q129" s="14" t="e">
        <f aca="false">VLOOKUP(H129,ClubNames,2,FALSE())</f>
        <v>#N/A</v>
      </c>
      <c r="R129" s="15" t="n">
        <f aca="false">TIME(A129,B129,C129)</f>
        <v>0</v>
      </c>
    </row>
    <row r="130" customFormat="false" ht="15.75" hidden="false" customHeight="false" outlineLevel="0" collapsed="false">
      <c r="A130" s="16"/>
      <c r="B130" s="23"/>
      <c r="C130" s="24"/>
      <c r="D130" s="55"/>
      <c r="E130" s="56"/>
      <c r="F130" s="56"/>
      <c r="G130" s="28"/>
      <c r="H130" s="29" t="n">
        <f aca="false">IF(OR(RIGHT(D130,1)="V",RIGHT(D130,1)="J"),VALUE(LEFT(D130,LEN(D130)-1)),D130)</f>
        <v>0</v>
      </c>
      <c r="I130" s="28" t="e">
        <f aca="false">Q130&amp;COUNTIF($H$2:$H130,H130)</f>
        <v>#N/A</v>
      </c>
      <c r="J130" s="28" t="e">
        <f aca="false">VLOOKUP(L130,ClubNames,2,FALSE())&amp;COUNTIF($L$2:$L130,L130)</f>
        <v>#N/A</v>
      </c>
      <c r="L130" s="30"/>
      <c r="M130" s="50"/>
      <c r="O130" s="9" t="n">
        <v>129</v>
      </c>
      <c r="P130" s="14" t="e">
        <f aca="false">VLOOKUP(I130,J:M,4,FALSE())&amp;IF(RIGHT(D130,1)="V"," (V)",IF(RIGHT(D130,1)="J"," (J)",""))</f>
        <v>#N/A</v>
      </c>
      <c r="Q130" s="14" t="e">
        <f aca="false">VLOOKUP(H130,ClubNames,2,FALSE())</f>
        <v>#N/A</v>
      </c>
      <c r="R130" s="15" t="n">
        <f aca="false">TIME(A130,B130,C130)</f>
        <v>0</v>
      </c>
    </row>
    <row r="131" customFormat="false" ht="15.75" hidden="false" customHeight="false" outlineLevel="0" collapsed="false">
      <c r="A131" s="16"/>
      <c r="B131" s="23"/>
      <c r="C131" s="24"/>
      <c r="D131" s="55"/>
      <c r="E131" s="56"/>
      <c r="F131" s="56"/>
      <c r="G131" s="28"/>
      <c r="H131" s="29" t="n">
        <f aca="false">IF(OR(RIGHT(D131,1)="V",RIGHT(D131,1)="J"),VALUE(LEFT(D131,LEN(D131)-1)),D131)</f>
        <v>0</v>
      </c>
      <c r="I131" s="28" t="e">
        <f aca="false">Q131&amp;COUNTIF($H$2:$H131,H131)</f>
        <v>#N/A</v>
      </c>
      <c r="J131" s="28" t="e">
        <f aca="false">VLOOKUP(L131,ClubNames,2,FALSE())&amp;COUNTIF($L$2:$L131,L131)</f>
        <v>#N/A</v>
      </c>
      <c r="L131" s="30"/>
      <c r="M131" s="50"/>
      <c r="O131" s="9" t="n">
        <v>130</v>
      </c>
      <c r="P131" s="14" t="e">
        <f aca="false">VLOOKUP(I131,J:M,4,FALSE())&amp;IF(RIGHT(D131,1)="V"," (V)",IF(RIGHT(D131,1)="J"," (J)",""))</f>
        <v>#N/A</v>
      </c>
      <c r="Q131" s="14" t="e">
        <f aca="false">VLOOKUP(H131,ClubNames,2,FALSE())</f>
        <v>#N/A</v>
      </c>
      <c r="R131" s="15" t="n">
        <f aca="false">TIME(A131,B131,C131)</f>
        <v>0</v>
      </c>
    </row>
    <row r="132" customFormat="false" ht="15.75" hidden="false" customHeight="false" outlineLevel="0" collapsed="false">
      <c r="A132" s="16"/>
      <c r="B132" s="23"/>
      <c r="C132" s="24"/>
      <c r="D132" s="55"/>
      <c r="E132" s="56"/>
      <c r="F132" s="56"/>
      <c r="G132" s="28"/>
      <c r="H132" s="29" t="n">
        <f aca="false">IF(OR(RIGHT(D132,1)="V",RIGHT(D132,1)="J"),VALUE(LEFT(D132,LEN(D132)-1)),D132)</f>
        <v>0</v>
      </c>
      <c r="I132" s="28" t="e">
        <f aca="false">Q132&amp;COUNTIF($H$2:$H132,H132)</f>
        <v>#N/A</v>
      </c>
      <c r="J132" s="28" t="e">
        <f aca="false">VLOOKUP(L132,ClubNames,2,FALSE())&amp;COUNTIF($L$2:$L132,L132)</f>
        <v>#N/A</v>
      </c>
      <c r="L132" s="30"/>
      <c r="M132" s="35"/>
      <c r="O132" s="9" t="n">
        <v>131</v>
      </c>
      <c r="P132" s="14" t="e">
        <f aca="false">VLOOKUP(I132,J:M,4,FALSE())&amp;IF(RIGHT(D132,1)="V"," (V)",IF(RIGHT(D132,1)="J"," (J)",""))</f>
        <v>#N/A</v>
      </c>
      <c r="Q132" s="14" t="e">
        <f aca="false">VLOOKUP(H132,ClubNames,2,FALSE())</f>
        <v>#N/A</v>
      </c>
      <c r="R132" s="15" t="n">
        <f aca="false">TIME(A132,B132,C132)</f>
        <v>0</v>
      </c>
    </row>
    <row r="133" customFormat="false" ht="15.75" hidden="false" customHeight="false" outlineLevel="0" collapsed="false">
      <c r="A133" s="16"/>
      <c r="B133" s="23"/>
      <c r="C133" s="24"/>
      <c r="D133" s="55"/>
      <c r="E133" s="56"/>
      <c r="F133" s="56"/>
      <c r="G133" s="28"/>
      <c r="H133" s="29" t="n">
        <f aca="false">IF(OR(RIGHT(D133,1)="V",RIGHT(D133,1)="J"),VALUE(LEFT(D133,LEN(D133)-1)),D133)</f>
        <v>0</v>
      </c>
      <c r="I133" s="28" t="e">
        <f aca="false">Q133&amp;COUNTIF($H$2:$H133,H133)</f>
        <v>#N/A</v>
      </c>
      <c r="J133" s="28" t="e">
        <f aca="false">VLOOKUP(L133,ClubNames,2,FALSE())&amp;COUNTIF($L$2:$L133,L133)</f>
        <v>#N/A</v>
      </c>
      <c r="L133" s="30"/>
      <c r="M133" s="35"/>
      <c r="O133" s="9" t="n">
        <v>132</v>
      </c>
      <c r="P133" s="14" t="e">
        <f aca="false">VLOOKUP(I133,J:M,4,FALSE())&amp;IF(RIGHT(D133,1)="V"," (V)",IF(RIGHT(D133,1)="J"," (J)",""))</f>
        <v>#N/A</v>
      </c>
      <c r="Q133" s="14" t="e">
        <f aca="false">VLOOKUP(H133,ClubNames,2,FALSE())</f>
        <v>#N/A</v>
      </c>
      <c r="R133" s="15" t="n">
        <f aca="false">TIME(A133,B133,C133)</f>
        <v>0</v>
      </c>
    </row>
    <row r="134" customFormat="false" ht="15.75" hidden="false" customHeight="false" outlineLevel="0" collapsed="false">
      <c r="A134" s="16"/>
      <c r="B134" s="23"/>
      <c r="C134" s="24"/>
      <c r="D134" s="55"/>
      <c r="E134" s="56"/>
      <c r="F134" s="56"/>
      <c r="G134" s="28"/>
      <c r="H134" s="29" t="n">
        <f aca="false">IF(OR(RIGHT(D134,1)="V",RIGHT(D134,1)="J"),VALUE(LEFT(D134,LEN(D134)-1)),D134)</f>
        <v>0</v>
      </c>
      <c r="I134" s="28" t="e">
        <f aca="false">Q134&amp;COUNTIF($H$2:$H134,H134)</f>
        <v>#N/A</v>
      </c>
      <c r="J134" s="28" t="e">
        <f aca="false">VLOOKUP(L134,ClubNames,2,FALSE())&amp;COUNTIF($L$2:$L134,L134)</f>
        <v>#N/A</v>
      </c>
      <c r="L134" s="30"/>
      <c r="M134" s="35"/>
      <c r="O134" s="9" t="n">
        <v>133</v>
      </c>
      <c r="P134" s="14" t="e">
        <f aca="false">VLOOKUP(I134,J:M,4,FALSE())&amp;IF(RIGHT(D134,1)="V"," (V)",IF(RIGHT(D134,1)="J"," (J)",""))</f>
        <v>#N/A</v>
      </c>
      <c r="Q134" s="14" t="e">
        <f aca="false">VLOOKUP(H134,ClubNames,2,FALSE())</f>
        <v>#N/A</v>
      </c>
      <c r="R134" s="15" t="n">
        <f aca="false">TIME(A134,B134,C134)</f>
        <v>0</v>
      </c>
    </row>
    <row r="135" customFormat="false" ht="15.75" hidden="false" customHeight="false" outlineLevel="0" collapsed="false">
      <c r="A135" s="16"/>
      <c r="B135" s="23"/>
      <c r="C135" s="24"/>
      <c r="D135" s="55"/>
      <c r="E135" s="56"/>
      <c r="F135" s="56"/>
      <c r="G135" s="28"/>
      <c r="H135" s="29" t="n">
        <f aca="false">IF(OR(RIGHT(D135,1)="V",RIGHT(D135,1)="J"),VALUE(LEFT(D135,LEN(D135)-1)),D135)</f>
        <v>0</v>
      </c>
      <c r="I135" s="28" t="e">
        <f aca="false">Q135&amp;COUNTIF($H$2:$H135,H135)</f>
        <v>#N/A</v>
      </c>
      <c r="J135" s="28" t="e">
        <f aca="false">VLOOKUP(L135,ClubNames,2,FALSE())&amp;COUNTIF($L$2:$L135,L135)</f>
        <v>#N/A</v>
      </c>
      <c r="L135" s="30"/>
      <c r="M135" s="35"/>
      <c r="O135" s="9" t="n">
        <v>134</v>
      </c>
      <c r="P135" s="14" t="e">
        <f aca="false">VLOOKUP(I135,J:M,4,FALSE())&amp;IF(RIGHT(D135,1)="V"," (V)",IF(RIGHT(D135,1)="J"," (J)",""))</f>
        <v>#N/A</v>
      </c>
      <c r="Q135" s="14" t="e">
        <f aca="false">VLOOKUP(H135,ClubNames,2,FALSE())</f>
        <v>#N/A</v>
      </c>
      <c r="R135" s="15" t="n">
        <f aca="false">TIME(A135,B135,C135)</f>
        <v>0</v>
      </c>
    </row>
    <row r="136" customFormat="false" ht="15.75" hidden="false" customHeight="false" outlineLevel="0" collapsed="false">
      <c r="A136" s="16"/>
      <c r="B136" s="23"/>
      <c r="C136" s="24"/>
      <c r="D136" s="55"/>
      <c r="E136" s="56"/>
      <c r="F136" s="56"/>
      <c r="G136" s="28"/>
      <c r="H136" s="29" t="n">
        <f aca="false">IF(OR(RIGHT(D136,1)="V",RIGHT(D136,1)="J"),VALUE(LEFT(D136,LEN(D136)-1)),D136)</f>
        <v>0</v>
      </c>
      <c r="I136" s="28" t="e">
        <f aca="false">Q136&amp;COUNTIF($H$2:$H136,H136)</f>
        <v>#N/A</v>
      </c>
      <c r="J136" s="28" t="e">
        <f aca="false">VLOOKUP(L136,ClubNames,2,FALSE())&amp;COUNTIF($L$2:$L136,L136)</f>
        <v>#N/A</v>
      </c>
      <c r="L136" s="30"/>
      <c r="M136" s="49"/>
      <c r="O136" s="9" t="n">
        <v>135</v>
      </c>
      <c r="P136" s="14" t="e">
        <f aca="false">VLOOKUP(I136,J:M,4,FALSE())&amp;IF(RIGHT(D136,1)="V"," (V)",IF(RIGHT(D136,1)="J"," (J)",""))</f>
        <v>#N/A</v>
      </c>
      <c r="Q136" s="14" t="e">
        <f aca="false">VLOOKUP(H136,ClubNames,2,FALSE())</f>
        <v>#N/A</v>
      </c>
      <c r="R136" s="15" t="n">
        <f aca="false">TIME(A136,B136,C136)</f>
        <v>0</v>
      </c>
    </row>
    <row r="137" customFormat="false" ht="15.75" hidden="false" customHeight="false" outlineLevel="0" collapsed="false">
      <c r="A137" s="16"/>
      <c r="B137" s="23"/>
      <c r="C137" s="24"/>
      <c r="D137" s="55"/>
      <c r="E137" s="56"/>
      <c r="F137" s="56"/>
      <c r="G137" s="28"/>
      <c r="H137" s="29" t="n">
        <f aca="false">IF(OR(RIGHT(D137,1)="V",RIGHT(D137,1)="J"),VALUE(LEFT(D137,LEN(D137)-1)),D137)</f>
        <v>0</v>
      </c>
      <c r="I137" s="28" t="e">
        <f aca="false">Q137&amp;COUNTIF($H$2:$H137,H137)</f>
        <v>#N/A</v>
      </c>
      <c r="J137" s="28" t="e">
        <f aca="false">VLOOKUP(L137,ClubNames,2,FALSE())&amp;COUNTIF($L$2:$L137,L137)</f>
        <v>#N/A</v>
      </c>
      <c r="L137" s="30"/>
      <c r="M137" s="49"/>
      <c r="O137" s="9" t="n">
        <v>136</v>
      </c>
      <c r="P137" s="14" t="e">
        <f aca="false">VLOOKUP(I137,J:M,4,FALSE())&amp;IF(RIGHT(D137,1)="V"," (V)",IF(RIGHT(D137,1)="J"," (J)",""))</f>
        <v>#N/A</v>
      </c>
      <c r="Q137" s="14" t="e">
        <f aca="false">VLOOKUP(H137,ClubNames,2,FALSE())</f>
        <v>#N/A</v>
      </c>
      <c r="R137" s="15" t="n">
        <f aca="false">TIME(A137,B137,C137)</f>
        <v>0</v>
      </c>
    </row>
    <row r="138" customFormat="false" ht="15.75" hidden="false" customHeight="false" outlineLevel="0" collapsed="false">
      <c r="A138" s="16"/>
      <c r="B138" s="23"/>
      <c r="C138" s="24"/>
      <c r="D138" s="55"/>
      <c r="E138" s="56"/>
      <c r="F138" s="56"/>
      <c r="G138" s="28"/>
      <c r="H138" s="29" t="n">
        <f aca="false">IF(OR(RIGHT(D138,1)="V",RIGHT(D138,1)="J"),VALUE(LEFT(D138,LEN(D138)-1)),D138)</f>
        <v>0</v>
      </c>
      <c r="I138" s="28" t="e">
        <f aca="false">Q138&amp;COUNTIF($H$2:$H138,H138)</f>
        <v>#N/A</v>
      </c>
      <c r="J138" s="28" t="e">
        <f aca="false">VLOOKUP(L138,ClubNames,2,FALSE())&amp;COUNTIF($L$2:$L138,L138)</f>
        <v>#N/A</v>
      </c>
      <c r="L138" s="30"/>
      <c r="M138" s="49"/>
      <c r="O138" s="9" t="n">
        <v>137</v>
      </c>
      <c r="P138" s="14" t="e">
        <f aca="false">VLOOKUP(I138,J:M,4,FALSE())&amp;IF(RIGHT(D138,1)="V"," (V)",IF(RIGHT(D138,1)="J"," (J)",""))</f>
        <v>#N/A</v>
      </c>
      <c r="Q138" s="14" t="e">
        <f aca="false">VLOOKUP(H138,ClubNames,2,FALSE())</f>
        <v>#N/A</v>
      </c>
      <c r="R138" s="15" t="n">
        <f aca="false">TIME(A138,B138,C138)</f>
        <v>0</v>
      </c>
    </row>
    <row r="139" customFormat="false" ht="15.75" hidden="false" customHeight="false" outlineLevel="0" collapsed="false">
      <c r="A139" s="16"/>
      <c r="B139" s="23"/>
      <c r="C139" s="24"/>
      <c r="D139" s="55"/>
      <c r="E139" s="56"/>
      <c r="F139" s="56"/>
      <c r="G139" s="28"/>
      <c r="H139" s="29" t="n">
        <f aca="false">IF(OR(RIGHT(D139,1)="V",RIGHT(D139,1)="J"),VALUE(LEFT(D139,LEN(D139)-1)),D139)</f>
        <v>0</v>
      </c>
      <c r="I139" s="28" t="e">
        <f aca="false">Q139&amp;COUNTIF($H$2:$H139,H139)</f>
        <v>#N/A</v>
      </c>
      <c r="J139" s="28" t="e">
        <f aca="false">VLOOKUP(L139,ClubNames,2,FALSE())&amp;COUNTIF($L$2:$L139,L139)</f>
        <v>#N/A</v>
      </c>
      <c r="L139" s="30"/>
      <c r="M139" s="49"/>
      <c r="O139" s="9" t="n">
        <v>138</v>
      </c>
      <c r="P139" s="14" t="e">
        <f aca="false">VLOOKUP(I139,J:M,4,FALSE())&amp;IF(RIGHT(D139,1)="V"," (V)",IF(RIGHT(D139,1)="J"," (J)",""))</f>
        <v>#N/A</v>
      </c>
      <c r="Q139" s="14" t="e">
        <f aca="false">VLOOKUP(H139,ClubNames,2,FALSE())</f>
        <v>#N/A</v>
      </c>
      <c r="R139" s="15" t="n">
        <f aca="false">TIME(A139,B139,C139)</f>
        <v>0</v>
      </c>
    </row>
    <row r="140" customFormat="false" ht="15.75" hidden="false" customHeight="false" outlineLevel="0" collapsed="false">
      <c r="A140" s="16"/>
      <c r="B140" s="23"/>
      <c r="C140" s="24"/>
      <c r="D140" s="55"/>
      <c r="E140" s="56"/>
      <c r="F140" s="56"/>
      <c r="G140" s="28"/>
      <c r="H140" s="29" t="n">
        <f aca="false">IF(OR(RIGHT(D140,1)="V",RIGHT(D140,1)="J"),VALUE(LEFT(D140,LEN(D140)-1)),D140)</f>
        <v>0</v>
      </c>
      <c r="I140" s="28" t="e">
        <f aca="false">Q140&amp;COUNTIF($H$2:$H140,H140)</f>
        <v>#N/A</v>
      </c>
      <c r="J140" s="28" t="e">
        <f aca="false">VLOOKUP(L140,ClubNames,2,FALSE())&amp;COUNTIF($L$2:$L140,L140)</f>
        <v>#N/A</v>
      </c>
      <c r="L140" s="30"/>
      <c r="M140" s="49"/>
      <c r="O140" s="9" t="n">
        <v>139</v>
      </c>
      <c r="P140" s="14" t="e">
        <f aca="false">VLOOKUP(I140,J:M,4,FALSE())&amp;IF(RIGHT(D140,1)="V"," (V)",IF(RIGHT(D140,1)="J"," (J)",""))</f>
        <v>#N/A</v>
      </c>
      <c r="Q140" s="14" t="e">
        <f aca="false">VLOOKUP(H140,ClubNames,2,FALSE())</f>
        <v>#N/A</v>
      </c>
      <c r="R140" s="15" t="n">
        <f aca="false">TIME(A140,B140,C140)</f>
        <v>0</v>
      </c>
    </row>
    <row r="141" customFormat="false" ht="15.75" hidden="false" customHeight="false" outlineLevel="0" collapsed="false">
      <c r="A141" s="16"/>
      <c r="B141" s="23"/>
      <c r="C141" s="24"/>
      <c r="D141" s="55"/>
      <c r="E141" s="56"/>
      <c r="F141" s="56"/>
      <c r="G141" s="28"/>
      <c r="H141" s="29" t="n">
        <f aca="false">IF(OR(RIGHT(D141,1)="V",RIGHT(D141,1)="J"),VALUE(LEFT(D141,LEN(D141)-1)),D141)</f>
        <v>0</v>
      </c>
      <c r="I141" s="28" t="e">
        <f aca="false">Q141&amp;COUNTIF($H$2:$H141,H141)</f>
        <v>#N/A</v>
      </c>
      <c r="J141" s="28" t="e">
        <f aca="false">VLOOKUP(L141,ClubNames,2,FALSE())&amp;COUNTIF($L$2:$L141,L141)</f>
        <v>#N/A</v>
      </c>
      <c r="L141" s="30"/>
      <c r="M141" s="49"/>
      <c r="O141" s="9" t="n">
        <v>140</v>
      </c>
      <c r="P141" s="14" t="e">
        <f aca="false">VLOOKUP(I141,J:M,4,FALSE())&amp;IF(RIGHT(D141,1)="V"," (V)",IF(RIGHT(D141,1)="J"," (J)",""))</f>
        <v>#N/A</v>
      </c>
      <c r="Q141" s="14" t="e">
        <f aca="false">VLOOKUP(H141,ClubNames,2,FALSE())</f>
        <v>#N/A</v>
      </c>
      <c r="R141" s="15" t="n">
        <f aca="false">TIME(A141,B141,C141)</f>
        <v>0</v>
      </c>
    </row>
    <row r="142" customFormat="false" ht="15.75" hidden="false" customHeight="false" outlineLevel="0" collapsed="false">
      <c r="A142" s="16"/>
      <c r="B142" s="23"/>
      <c r="C142" s="24"/>
      <c r="D142" s="55"/>
      <c r="E142" s="56"/>
      <c r="F142" s="56"/>
      <c r="G142" s="28"/>
      <c r="H142" s="29" t="n">
        <f aca="false">IF(OR(RIGHT(D142,1)="V",RIGHT(D142,1)="J"),VALUE(LEFT(D142,LEN(D142)-1)),D142)</f>
        <v>0</v>
      </c>
      <c r="I142" s="28" t="e">
        <f aca="false">Q142&amp;COUNTIF($H$2:$H142,H142)</f>
        <v>#N/A</v>
      </c>
      <c r="J142" s="28" t="e">
        <f aca="false">VLOOKUP(L142,ClubNames,2,FALSE())&amp;COUNTIF($L$2:$L142,L142)</f>
        <v>#N/A</v>
      </c>
      <c r="L142" s="30"/>
      <c r="M142" s="49"/>
      <c r="O142" s="9" t="n">
        <v>141</v>
      </c>
      <c r="P142" s="14" t="e">
        <f aca="false">VLOOKUP(I142,J:M,4,FALSE())&amp;IF(RIGHT(D142,1)="V"," (V)",IF(RIGHT(D142,1)="J"," (J)",""))</f>
        <v>#N/A</v>
      </c>
      <c r="Q142" s="14" t="e">
        <f aca="false">VLOOKUP(H142,ClubNames,2,FALSE())</f>
        <v>#N/A</v>
      </c>
      <c r="R142" s="15" t="n">
        <f aca="false">TIME(A142,B142,C142)</f>
        <v>0</v>
      </c>
    </row>
    <row r="143" customFormat="false" ht="15.75" hidden="false" customHeight="false" outlineLevel="0" collapsed="false">
      <c r="H143" s="29" t="n">
        <f aca="false">IF(OR(RIGHT(D143,1)="V",RIGHT(D143,1)="J"),VALUE(LEFT(D143,LEN(D143)-1)),D143)</f>
        <v>0</v>
      </c>
      <c r="I143" s="28" t="e">
        <f aca="false">Q143&amp;COUNTIF($H$2:$H143,H143)</f>
        <v>#N/A</v>
      </c>
      <c r="J143" s="28" t="e">
        <f aca="false">VLOOKUP(L143,ClubNames,2,FALSE())&amp;COUNTIF($L$2:$L143,L143)</f>
        <v>#N/A</v>
      </c>
      <c r="O143" s="9" t="n">
        <v>142</v>
      </c>
      <c r="P143" s="14" t="e">
        <f aca="false">VLOOKUP(I143,J:M,4,FALSE())</f>
        <v>#N/A</v>
      </c>
      <c r="Q143" s="14" t="e">
        <f aca="false">VLOOKUP(H143,ClubNames,2,FALSE())</f>
        <v>#N/A</v>
      </c>
      <c r="R143" s="15" t="n">
        <f aca="false">TIME(A143,B143,C143)</f>
        <v>0</v>
      </c>
    </row>
    <row r="144" customFormat="false" ht="15.75" hidden="false" customHeight="false" outlineLevel="0" collapsed="false">
      <c r="H144" s="29" t="n">
        <f aca="false">IF(OR(RIGHT(D144,1)="V",RIGHT(D144,1)="J"),VALUE(LEFT(D144,LEN(D144)-1)),D144)</f>
        <v>0</v>
      </c>
      <c r="I144" s="28" t="e">
        <f aca="false">Q144&amp;COUNTIF($H$2:$H144,H144)</f>
        <v>#N/A</v>
      </c>
      <c r="J144" s="28" t="e">
        <f aca="false">VLOOKUP(L144,ClubNames,2,FALSE())&amp;COUNTIF($L$2:$L144,L144)</f>
        <v>#N/A</v>
      </c>
      <c r="O144" s="9" t="n">
        <v>143</v>
      </c>
      <c r="P144" s="14" t="e">
        <f aca="false">VLOOKUP(I144,J:M,4,FALSE())</f>
        <v>#N/A</v>
      </c>
      <c r="Q144" s="14" t="e">
        <f aca="false">VLOOKUP(H144,ClubNames,2,FALSE())</f>
        <v>#N/A</v>
      </c>
      <c r="R144" s="15" t="n">
        <f aca="false">TIME(A144,B144,C144)</f>
        <v>0</v>
      </c>
    </row>
    <row r="145" customFormat="false" ht="15.75" hidden="false" customHeight="false" outlineLevel="0" collapsed="false">
      <c r="H145" s="29" t="n">
        <f aca="false">IF(OR(RIGHT(D145,1)="V",RIGHT(D145,1)="J"),VALUE(LEFT(D145,LEN(D145)-1)),D145)</f>
        <v>0</v>
      </c>
      <c r="I145" s="28" t="e">
        <f aca="false">Q145&amp;COUNTIF($H$2:$H145,H145)</f>
        <v>#N/A</v>
      </c>
      <c r="J145" s="28" t="e">
        <f aca="false">VLOOKUP(L145,ClubNames,2,FALSE())&amp;COUNTIF($L$2:$L145,L145)</f>
        <v>#N/A</v>
      </c>
      <c r="O145" s="9" t="n">
        <v>144</v>
      </c>
      <c r="P145" s="14" t="e">
        <f aca="false">VLOOKUP(I145,J:M,4,FALSE())</f>
        <v>#N/A</v>
      </c>
      <c r="Q145" s="14" t="e">
        <f aca="false">VLOOKUP(H145,ClubNames,2,FALSE())</f>
        <v>#N/A</v>
      </c>
      <c r="R145" s="15" t="n">
        <f aca="false">TIME(A145,B145,C145)</f>
        <v>0</v>
      </c>
    </row>
    <row r="146" customFormat="false" ht="15.75" hidden="false" customHeight="false" outlineLevel="0" collapsed="false">
      <c r="H146" s="29" t="n">
        <f aca="false">IF(OR(RIGHT(D146,1)="V",RIGHT(D146,1)="J"),VALUE(LEFT(D146,LEN(D146)-1)),D146)</f>
        <v>0</v>
      </c>
      <c r="I146" s="28" t="e">
        <f aca="false">Q146&amp;COUNTIF($H$2:$H146,H146)</f>
        <v>#N/A</v>
      </c>
      <c r="J146" s="28" t="e">
        <f aca="false">VLOOKUP(L146,ClubNames,2,FALSE())&amp;COUNTIF($L$2:$L146,L146)</f>
        <v>#N/A</v>
      </c>
      <c r="O146" s="9" t="n">
        <v>145</v>
      </c>
      <c r="P146" s="14" t="e">
        <f aca="false">VLOOKUP(I146,J:M,4,FALSE())</f>
        <v>#N/A</v>
      </c>
      <c r="Q146" s="14" t="e">
        <f aca="false">VLOOKUP(H146,ClubNames,2,FALSE())</f>
        <v>#N/A</v>
      </c>
      <c r="R146" s="15" t="n">
        <f aca="false">TIME(A146,B146,C146)</f>
        <v>0</v>
      </c>
    </row>
    <row r="147" customFormat="false" ht="15.75" hidden="false" customHeight="false" outlineLevel="0" collapsed="false">
      <c r="H147" s="29" t="n">
        <f aca="false">IF(OR(RIGHT(D147,1)="V",RIGHT(D147,1)="J"),VALUE(LEFT(D147,LEN(D147)-1)),D147)</f>
        <v>0</v>
      </c>
      <c r="I147" s="28" t="e">
        <f aca="false">Q147&amp;COUNTIF($H$2:$H147,H147)</f>
        <v>#N/A</v>
      </c>
      <c r="J147" s="28" t="e">
        <f aca="false">VLOOKUP(L147,ClubNames,2,FALSE())&amp;COUNTIF($L$2:$L147,L147)</f>
        <v>#N/A</v>
      </c>
      <c r="O147" s="9" t="n">
        <v>146</v>
      </c>
      <c r="P147" s="14" t="e">
        <f aca="false">VLOOKUP(I147,J:M,4,FALSE())</f>
        <v>#N/A</v>
      </c>
      <c r="Q147" s="14" t="e">
        <f aca="false">VLOOKUP(H147,ClubNames,2,FALSE())</f>
        <v>#N/A</v>
      </c>
      <c r="R147" s="15" t="n">
        <f aca="false">TIME(A147,B147,C147)</f>
        <v>0</v>
      </c>
    </row>
    <row r="148" customFormat="false" ht="15.75" hidden="false" customHeight="false" outlineLevel="0" collapsed="false">
      <c r="H148" s="29" t="n">
        <f aca="false">IF(OR(RIGHT(D148,1)="V",RIGHT(D148,1)="J"),VALUE(LEFT(D148,LEN(D148)-1)),D148)</f>
        <v>0</v>
      </c>
      <c r="I148" s="28" t="e">
        <f aca="false">Q148&amp;COUNTIF($H$2:$H148,H148)</f>
        <v>#N/A</v>
      </c>
      <c r="J148" s="28" t="e">
        <f aca="false">VLOOKUP(L148,ClubNames,2,FALSE())&amp;COUNTIF($L$2:$L148,L148)</f>
        <v>#N/A</v>
      </c>
      <c r="O148" s="9" t="n">
        <v>147</v>
      </c>
      <c r="P148" s="14" t="e">
        <f aca="false">VLOOKUP(I148,J:M,4,FALSE())</f>
        <v>#N/A</v>
      </c>
      <c r="Q148" s="14" t="e">
        <f aca="false">VLOOKUP(H148,ClubNames,2,FALSE())</f>
        <v>#N/A</v>
      </c>
      <c r="R148" s="15" t="n">
        <f aca="false">TIME(A148,B148,C148)</f>
        <v>0</v>
      </c>
    </row>
    <row r="149" customFormat="false" ht="15.75" hidden="false" customHeight="false" outlineLevel="0" collapsed="false">
      <c r="H149" s="29" t="n">
        <f aca="false">IF(OR(RIGHT(D149,1)="V",RIGHT(D149,1)="J"),VALUE(LEFT(D149,LEN(D149)-1)),D149)</f>
        <v>0</v>
      </c>
      <c r="I149" s="28" t="e">
        <f aca="false">Q149&amp;COUNTIF($H$2:$H149,H149)</f>
        <v>#N/A</v>
      </c>
      <c r="J149" s="28" t="e">
        <f aca="false">VLOOKUP(L149,ClubNames,2,FALSE())&amp;COUNTIF($L$2:$L149,L149)</f>
        <v>#N/A</v>
      </c>
      <c r="O149" s="9" t="n">
        <v>148</v>
      </c>
      <c r="P149" s="14" t="e">
        <f aca="false">VLOOKUP(I149,J:M,4,FALSE())</f>
        <v>#N/A</v>
      </c>
      <c r="Q149" s="14" t="e">
        <f aca="false">VLOOKUP(H149,ClubNames,2,FALSE())</f>
        <v>#N/A</v>
      </c>
      <c r="R149" s="15" t="n">
        <f aca="false">TIME(A149,B149,C149)</f>
        <v>0</v>
      </c>
    </row>
    <row r="150" customFormat="false" ht="15.75" hidden="false" customHeight="false" outlineLevel="0" collapsed="false">
      <c r="H150" s="29" t="n">
        <f aca="false">IF(OR(RIGHT(D150,1)="V",RIGHT(D150,1)="J"),VALUE(LEFT(D150,LEN(D150)-1)),D150)</f>
        <v>0</v>
      </c>
      <c r="I150" s="28" t="e">
        <f aca="false">Q150&amp;COUNTIF($H$2:$H150,H150)</f>
        <v>#N/A</v>
      </c>
      <c r="J150" s="28" t="e">
        <f aca="false">VLOOKUP(L150,ClubNames,2,FALSE())&amp;COUNTIF($L$2:$L150,L150)</f>
        <v>#N/A</v>
      </c>
      <c r="O150" s="9" t="n">
        <v>149</v>
      </c>
      <c r="P150" s="14" t="e">
        <f aca="false">VLOOKUP(I150,J:M,4,FALSE())</f>
        <v>#N/A</v>
      </c>
      <c r="Q150" s="14" t="e">
        <f aca="false">VLOOKUP(H150,ClubNames,2,FALSE())</f>
        <v>#N/A</v>
      </c>
      <c r="R150" s="15" t="n">
        <f aca="false">TIME(A150,B150,C150)</f>
        <v>0</v>
      </c>
    </row>
    <row r="151" customFormat="false" ht="15.75" hidden="false" customHeight="false" outlineLevel="0" collapsed="false">
      <c r="H151" s="29" t="n">
        <f aca="false">IF(OR(RIGHT(D151,1)="V",RIGHT(D151,1)="J"),VALUE(LEFT(D151,LEN(D151)-1)),D151)</f>
        <v>0</v>
      </c>
      <c r="I151" s="28" t="e">
        <f aca="false">Q151&amp;COUNTIF($H$2:$H151,H151)</f>
        <v>#N/A</v>
      </c>
      <c r="J151" s="28" t="e">
        <f aca="false">VLOOKUP(L151,ClubNames,2,FALSE())&amp;COUNTIF($L$2:$L151,L151)</f>
        <v>#N/A</v>
      </c>
      <c r="O151" s="9" t="n">
        <v>150</v>
      </c>
      <c r="P151" s="14" t="e">
        <f aca="false">VLOOKUP(I151,J:M,4,FALSE())</f>
        <v>#N/A</v>
      </c>
      <c r="Q151" s="14" t="e">
        <f aca="false">VLOOKUP(H151,ClubNames,2,FALSE())</f>
        <v>#N/A</v>
      </c>
      <c r="R151" s="15" t="n">
        <f aca="false">TIME(A151,B151,C151)</f>
        <v>0</v>
      </c>
    </row>
    <row r="152" customFormat="false" ht="15.75" hidden="false" customHeight="false" outlineLevel="0" collapsed="false">
      <c r="H152" s="29" t="n">
        <f aca="false">IF(OR(RIGHT(D152,1)="V",RIGHT(D152,1)="J"),VALUE(LEFT(D152,LEN(D152)-1)),D152)</f>
        <v>0</v>
      </c>
      <c r="I152" s="28" t="e">
        <f aca="false">Q152&amp;COUNTIF($H$2:$H152,H152)</f>
        <v>#N/A</v>
      </c>
      <c r="J152" s="28" t="e">
        <f aca="false">VLOOKUP(L152,ClubNames,2,FALSE())&amp;COUNTIF($L$2:$L152,L152)</f>
        <v>#N/A</v>
      </c>
      <c r="O152" s="9" t="n">
        <v>151</v>
      </c>
      <c r="P152" s="14" t="e">
        <f aca="false">VLOOKUP(I152,J:M,4,FALSE())</f>
        <v>#N/A</v>
      </c>
      <c r="Q152" s="14" t="e">
        <f aca="false">VLOOKUP(H152,ClubNames,2,FALSE())</f>
        <v>#N/A</v>
      </c>
      <c r="R152" s="15" t="n">
        <f aca="false">TIME(A152,B152,C152)</f>
        <v>0</v>
      </c>
    </row>
    <row r="153" customFormat="false" ht="15.75" hidden="false" customHeight="false" outlineLevel="0" collapsed="false">
      <c r="H153" s="29" t="n">
        <f aca="false">IF(OR(RIGHT(D153,1)="V",RIGHT(D153,1)="J"),VALUE(LEFT(D153,LEN(D153)-1)),D153)</f>
        <v>0</v>
      </c>
      <c r="I153" s="28" t="e">
        <f aca="false">Q153&amp;COUNTIF($H$2:$H153,H153)</f>
        <v>#N/A</v>
      </c>
      <c r="J153" s="28" t="e">
        <f aca="false">VLOOKUP(L153,ClubNames,2,FALSE())&amp;COUNTIF($L$2:$L153,L153)</f>
        <v>#N/A</v>
      </c>
      <c r="O153" s="9" t="n">
        <v>152</v>
      </c>
      <c r="P153" s="14" t="e">
        <f aca="false">VLOOKUP(I153,J:M,4,FALSE())</f>
        <v>#N/A</v>
      </c>
      <c r="Q153" s="14" t="e">
        <f aca="false">VLOOKUP(H153,ClubNames,2,FALSE())</f>
        <v>#N/A</v>
      </c>
      <c r="R153" s="15" t="n">
        <f aca="false">TIME(A153,B153,C153)</f>
        <v>0</v>
      </c>
    </row>
    <row r="154" customFormat="false" ht="15.75" hidden="false" customHeight="false" outlineLevel="0" collapsed="false">
      <c r="H154" s="29" t="n">
        <f aca="false">IF(OR(RIGHT(D154,1)="V",RIGHT(D154,1)="J"),VALUE(LEFT(D154,LEN(D154)-1)),D154)</f>
        <v>0</v>
      </c>
      <c r="I154" s="28" t="e">
        <f aca="false">Q154&amp;COUNTIF($H$2:$H154,H154)</f>
        <v>#N/A</v>
      </c>
      <c r="J154" s="28" t="e">
        <f aca="false">VLOOKUP(L154,ClubNames,2,FALSE())&amp;COUNTIF($L$2:$L154,L154)</f>
        <v>#N/A</v>
      </c>
      <c r="O154" s="9" t="n">
        <v>153</v>
      </c>
      <c r="P154" s="14" t="e">
        <f aca="false">VLOOKUP(I154,J:M,4,FALSE())</f>
        <v>#N/A</v>
      </c>
      <c r="Q154" s="14" t="e">
        <f aca="false">VLOOKUP(H154,ClubNames,2,FALSE())</f>
        <v>#N/A</v>
      </c>
      <c r="R154" s="15" t="n">
        <f aca="false">TIME(A154,B154,C154)</f>
        <v>0</v>
      </c>
    </row>
    <row r="155" customFormat="false" ht="15.75" hidden="false" customHeight="false" outlineLevel="0" collapsed="false">
      <c r="H155" s="29" t="n">
        <f aca="false">IF(OR(RIGHT(D155,1)="V",RIGHT(D155,1)="J"),VALUE(LEFT(D155,LEN(D155)-1)),D155)</f>
        <v>0</v>
      </c>
      <c r="I155" s="28" t="e">
        <f aca="false">Q155&amp;COUNTIF($H$2:$H155,H155)</f>
        <v>#N/A</v>
      </c>
      <c r="J155" s="28" t="e">
        <f aca="false">VLOOKUP(L155,ClubNames,2,FALSE())&amp;COUNTIF($L$2:$L155,L155)</f>
        <v>#N/A</v>
      </c>
      <c r="O155" s="9" t="n">
        <v>154</v>
      </c>
      <c r="P155" s="14" t="e">
        <f aca="false">VLOOKUP(I155,J:M,4,FALSE())</f>
        <v>#N/A</v>
      </c>
      <c r="Q155" s="14" t="e">
        <f aca="false">VLOOKUP(H155,ClubNames,2,FALSE())</f>
        <v>#N/A</v>
      </c>
      <c r="R155" s="15" t="n">
        <f aca="false">TIME(A155,B155,C155)</f>
        <v>0</v>
      </c>
    </row>
    <row r="156" customFormat="false" ht="15.75" hidden="false" customHeight="false" outlineLevel="0" collapsed="false">
      <c r="H156" s="29" t="n">
        <f aca="false">IF(OR(RIGHT(D156,1)="V",RIGHT(D156,1)="J"),VALUE(LEFT(D156,LEN(D156)-1)),D156)</f>
        <v>0</v>
      </c>
      <c r="I156" s="28" t="e">
        <f aca="false">Q156&amp;COUNTIF($H$2:$H156,H156)</f>
        <v>#N/A</v>
      </c>
      <c r="J156" s="28" t="e">
        <f aca="false">VLOOKUP(L156,ClubNames,2,FALSE())&amp;COUNTIF($L$2:$L156,L156)</f>
        <v>#N/A</v>
      </c>
      <c r="O156" s="9" t="n">
        <v>155</v>
      </c>
      <c r="P156" s="14" t="e">
        <f aca="false">VLOOKUP(I156,J:M,4,FALSE())</f>
        <v>#N/A</v>
      </c>
      <c r="Q156" s="14" t="e">
        <f aca="false">VLOOKUP(H156,ClubNames,2,FALSE())</f>
        <v>#N/A</v>
      </c>
      <c r="R156" s="15" t="n">
        <f aca="false">TIME(A156,B156,C156)</f>
        <v>0</v>
      </c>
    </row>
    <row r="157" customFormat="false" ht="15.75" hidden="false" customHeight="false" outlineLevel="0" collapsed="false">
      <c r="H157" s="29" t="n">
        <f aca="false">IF(OR(RIGHT(D157,1)="V",RIGHT(D157,1)="J"),VALUE(LEFT(D157,LEN(D157)-1)),D157)</f>
        <v>0</v>
      </c>
      <c r="I157" s="28" t="e">
        <f aca="false">Q157&amp;COUNTIF($H$2:$H157,H157)</f>
        <v>#N/A</v>
      </c>
      <c r="J157" s="28" t="e">
        <f aca="false">VLOOKUP(L157,ClubNames,2,FALSE())&amp;COUNTIF($L$2:$L157,L157)</f>
        <v>#N/A</v>
      </c>
      <c r="O157" s="9" t="n">
        <v>156</v>
      </c>
      <c r="P157" s="14" t="e">
        <f aca="false">VLOOKUP(I157,J:M,4,FALSE())</f>
        <v>#N/A</v>
      </c>
      <c r="Q157" s="14" t="e">
        <f aca="false">VLOOKUP(H157,ClubNames,2,FALSE())</f>
        <v>#N/A</v>
      </c>
      <c r="R157" s="15" t="n">
        <f aca="false">TIME(A157,B157,C157)</f>
        <v>0</v>
      </c>
    </row>
    <row r="158" customFormat="false" ht="15.75" hidden="false" customHeight="false" outlineLevel="0" collapsed="false">
      <c r="H158" s="29" t="n">
        <f aca="false">IF(OR(RIGHT(D158,1)="V",RIGHT(D158,1)="J"),VALUE(LEFT(D158,LEN(D158)-1)),D158)</f>
        <v>0</v>
      </c>
      <c r="I158" s="28" t="e">
        <f aca="false">Q158&amp;COUNTIF($H$2:$H158,H158)</f>
        <v>#N/A</v>
      </c>
      <c r="J158" s="28" t="e">
        <f aca="false">VLOOKUP(L158,ClubNames,2,FALSE())&amp;COUNTIF($L$2:$L158,L158)</f>
        <v>#N/A</v>
      </c>
      <c r="O158" s="9" t="n">
        <v>157</v>
      </c>
      <c r="P158" s="14" t="e">
        <f aca="false">VLOOKUP(I158,J:M,4,FALSE())</f>
        <v>#N/A</v>
      </c>
      <c r="Q158" s="14" t="e">
        <f aca="false">VLOOKUP(H158,ClubNames,2,FALSE())</f>
        <v>#N/A</v>
      </c>
      <c r="R158" s="15" t="n">
        <f aca="false">TIME(A158,B158,C158)</f>
        <v>0</v>
      </c>
    </row>
    <row r="159" customFormat="false" ht="15.75" hidden="false" customHeight="false" outlineLevel="0" collapsed="false">
      <c r="H159" s="29" t="n">
        <f aca="false">IF(OR(RIGHT(D159,1)="V",RIGHT(D159,1)="J"),VALUE(LEFT(D159,LEN(D159)-1)),D159)</f>
        <v>0</v>
      </c>
      <c r="I159" s="28" t="e">
        <f aca="false">Q159&amp;COUNTIF($H$2:$H159,H159)</f>
        <v>#N/A</v>
      </c>
      <c r="J159" s="28" t="e">
        <f aca="false">VLOOKUP(L159,ClubNames,2,FALSE())&amp;COUNTIF($L$2:$L159,L159)</f>
        <v>#N/A</v>
      </c>
      <c r="O159" s="9" t="n">
        <v>158</v>
      </c>
      <c r="P159" s="14" t="e">
        <f aca="false">VLOOKUP(I159,J:M,4,FALSE())</f>
        <v>#N/A</v>
      </c>
      <c r="Q159" s="14" t="e">
        <f aca="false">VLOOKUP(H159,ClubNames,2,FALSE())</f>
        <v>#N/A</v>
      </c>
      <c r="R159" s="15" t="n">
        <f aca="false">TIME(A159,B159,C159)</f>
        <v>0</v>
      </c>
    </row>
    <row r="160" customFormat="false" ht="15.75" hidden="false" customHeight="false" outlineLevel="0" collapsed="false">
      <c r="H160" s="29" t="n">
        <f aca="false">IF(OR(RIGHT(D160,1)="V",RIGHT(D160,1)="J"),VALUE(LEFT(D160,LEN(D160)-1)),D160)</f>
        <v>0</v>
      </c>
      <c r="I160" s="28" t="e">
        <f aca="false">Q160&amp;COUNTIF($H$2:$H160,H160)</f>
        <v>#N/A</v>
      </c>
      <c r="J160" s="28" t="e">
        <f aca="false">VLOOKUP(L160,ClubNames,2,FALSE())&amp;COUNTIF($L$2:$L160,L160)</f>
        <v>#N/A</v>
      </c>
      <c r="O160" s="9" t="n">
        <v>159</v>
      </c>
      <c r="P160" s="14" t="e">
        <f aca="false">VLOOKUP(I160,J:M,4,FALSE())</f>
        <v>#N/A</v>
      </c>
      <c r="Q160" s="14" t="e">
        <f aca="false">VLOOKUP(H160,ClubNames,2,FALSE())</f>
        <v>#N/A</v>
      </c>
      <c r="R160" s="15" t="n">
        <f aca="false">TIME(A160,B160,C160)</f>
        <v>0</v>
      </c>
    </row>
    <row r="161" customFormat="false" ht="15.75" hidden="false" customHeight="false" outlineLevel="0" collapsed="false">
      <c r="H161" s="29" t="n">
        <f aca="false">IF(OR(RIGHT(D161,1)="V",RIGHT(D161,1)="J"),VALUE(LEFT(D161,LEN(D161)-1)),D161)</f>
        <v>0</v>
      </c>
      <c r="I161" s="28" t="e">
        <f aca="false">Q161&amp;COUNTIF($H$2:$H161,H161)</f>
        <v>#N/A</v>
      </c>
      <c r="J161" s="28" t="e">
        <f aca="false">VLOOKUP(L161,ClubNames,2,FALSE())&amp;COUNTIF($L$2:$L161,L161)</f>
        <v>#N/A</v>
      </c>
      <c r="O161" s="9" t="n">
        <v>160</v>
      </c>
      <c r="P161" s="14" t="e">
        <f aca="false">VLOOKUP(I161,J:M,4,FALSE())</f>
        <v>#N/A</v>
      </c>
      <c r="Q161" s="14" t="e">
        <f aca="false">VLOOKUP(H161,ClubNames,2,FALSE())</f>
        <v>#N/A</v>
      </c>
      <c r="R161" s="15" t="n">
        <f aca="false">TIME(A161,B161,C161)</f>
        <v>0</v>
      </c>
    </row>
    <row r="162" customFormat="false" ht="15.75" hidden="false" customHeight="false" outlineLevel="0" collapsed="false">
      <c r="H162" s="29" t="n">
        <f aca="false">IF(OR(RIGHT(D162,1)="V",RIGHT(D162,1)="J"),VALUE(LEFT(D162,LEN(D162)-1)),D162)</f>
        <v>0</v>
      </c>
      <c r="I162" s="28" t="e">
        <f aca="false">Q162&amp;COUNTIF($H$2:$H162,H162)</f>
        <v>#N/A</v>
      </c>
      <c r="J162" s="28" t="e">
        <f aca="false">VLOOKUP(L162,ClubNames,2,FALSE())&amp;COUNTIF($L$2:$L162,L162)</f>
        <v>#N/A</v>
      </c>
      <c r="O162" s="9" t="n">
        <v>161</v>
      </c>
      <c r="P162" s="14" t="e">
        <f aca="false">VLOOKUP(I162,J:M,4,FALSE())</f>
        <v>#N/A</v>
      </c>
      <c r="Q162" s="14" t="e">
        <f aca="false">VLOOKUP(H162,ClubNames,2,FALSE())</f>
        <v>#N/A</v>
      </c>
      <c r="R162" s="15" t="n">
        <f aca="false">TIME(A162,B162,C162)</f>
        <v>0</v>
      </c>
    </row>
    <row r="163" customFormat="false" ht="15.75" hidden="false" customHeight="false" outlineLevel="0" collapsed="false">
      <c r="H163" s="29" t="n">
        <f aca="false">IF(OR(RIGHT(D163,1)="V",RIGHT(D163,1)="J"),VALUE(LEFT(D163,LEN(D163)-1)),D163)</f>
        <v>0</v>
      </c>
      <c r="I163" s="28" t="e">
        <f aca="false">Q163&amp;COUNTIF($H$2:$H163,H163)</f>
        <v>#N/A</v>
      </c>
      <c r="J163" s="28" t="e">
        <f aca="false">VLOOKUP(L163,ClubNames,2,FALSE())&amp;COUNTIF($L$2:$L163,L163)</f>
        <v>#N/A</v>
      </c>
      <c r="O163" s="9" t="n">
        <v>162</v>
      </c>
      <c r="P163" s="14" t="e">
        <f aca="false">VLOOKUP(I163,J:M,4,FALSE())</f>
        <v>#N/A</v>
      </c>
      <c r="Q163" s="14" t="e">
        <f aca="false">VLOOKUP(H163,ClubNames,2,FALSE())</f>
        <v>#N/A</v>
      </c>
      <c r="R163" s="15" t="n">
        <f aca="false">TIME(A163,B163,C163)</f>
        <v>0</v>
      </c>
    </row>
    <row r="164" customFormat="false" ht="15.75" hidden="false" customHeight="false" outlineLevel="0" collapsed="false">
      <c r="H164" s="29" t="n">
        <f aca="false">IF(OR(RIGHT(D164,1)="V",RIGHT(D164,1)="J"),VALUE(LEFT(D164,LEN(D164)-1)),D164)</f>
        <v>0</v>
      </c>
      <c r="I164" s="28" t="e">
        <f aca="false">Q164&amp;COUNTIF($H$2:$H164,H164)</f>
        <v>#N/A</v>
      </c>
      <c r="J164" s="28" t="e">
        <f aca="false">VLOOKUP(L164,ClubNames,2,FALSE())&amp;COUNTIF($L$2:$L164,L164)</f>
        <v>#N/A</v>
      </c>
      <c r="O164" s="9" t="n">
        <v>163</v>
      </c>
      <c r="P164" s="14" t="e">
        <f aca="false">VLOOKUP(I164,J:M,4,FALSE())</f>
        <v>#N/A</v>
      </c>
      <c r="Q164" s="14" t="e">
        <f aca="false">VLOOKUP(H164,ClubNames,2,FALSE())</f>
        <v>#N/A</v>
      </c>
      <c r="R164" s="15" t="n">
        <f aca="false">TIME(A164,B164,C164)</f>
        <v>0</v>
      </c>
    </row>
    <row r="165" customFormat="false" ht="15.75" hidden="false" customHeight="false" outlineLevel="0" collapsed="false">
      <c r="H165" s="29" t="n">
        <f aca="false">IF(OR(RIGHT(D165,1)="V",RIGHT(D165,1)="J"),VALUE(LEFT(D165,LEN(D165)-1)),D165)</f>
        <v>0</v>
      </c>
      <c r="I165" s="28" t="e">
        <f aca="false">Q165&amp;COUNTIF($H$2:$H165,H165)</f>
        <v>#N/A</v>
      </c>
      <c r="J165" s="28" t="e">
        <f aca="false">VLOOKUP(L165,ClubNames,2,FALSE())&amp;COUNTIF($L$2:$L165,L165)</f>
        <v>#N/A</v>
      </c>
      <c r="O165" s="9" t="n">
        <v>164</v>
      </c>
      <c r="P165" s="14" t="e">
        <f aca="false">VLOOKUP(I165,J:M,4,FALSE())</f>
        <v>#N/A</v>
      </c>
      <c r="Q165" s="14" t="e">
        <f aca="false">VLOOKUP(H165,ClubNames,2,FALSE())</f>
        <v>#N/A</v>
      </c>
      <c r="R165" s="15" t="n">
        <f aca="false">TIME(A165,B165,C165)</f>
        <v>0</v>
      </c>
    </row>
    <row r="166" customFormat="false" ht="15.75" hidden="false" customHeight="false" outlineLevel="0" collapsed="false">
      <c r="H166" s="29" t="n">
        <f aca="false">IF(OR(RIGHT(D166,1)="V",RIGHT(D166,1)="J"),VALUE(LEFT(D166,LEN(D166)-1)),D166)</f>
        <v>0</v>
      </c>
      <c r="I166" s="28" t="e">
        <f aca="false">Q166&amp;COUNTIF($H$2:$H166,H166)</f>
        <v>#N/A</v>
      </c>
      <c r="J166" s="28" t="e">
        <f aca="false">VLOOKUP(L166,ClubNames,2,FALSE())&amp;COUNTIF($L$2:$L166,L166)</f>
        <v>#N/A</v>
      </c>
      <c r="O166" s="9" t="n">
        <v>165</v>
      </c>
      <c r="P166" s="14" t="e">
        <f aca="false">VLOOKUP(I166,J:M,4,FALSE())</f>
        <v>#N/A</v>
      </c>
      <c r="Q166" s="14" t="e">
        <f aca="false">VLOOKUP(H166,ClubNames,2,FALSE())</f>
        <v>#N/A</v>
      </c>
      <c r="R166" s="15" t="n">
        <f aca="false">TIME(A166,B166,C166)</f>
        <v>0</v>
      </c>
    </row>
    <row r="167" customFormat="false" ht="15.75" hidden="false" customHeight="false" outlineLevel="0" collapsed="false">
      <c r="H167" s="29" t="n">
        <f aca="false">IF(OR(RIGHT(D167,1)="V",RIGHT(D167,1)="J"),VALUE(LEFT(D167,LEN(D167)-1)),D167)</f>
        <v>0</v>
      </c>
      <c r="I167" s="28" t="e">
        <f aca="false">Q167&amp;COUNTIF($H$2:$H167,H167)</f>
        <v>#N/A</v>
      </c>
      <c r="J167" s="28" t="e">
        <f aca="false">VLOOKUP(L167,ClubNames,2,FALSE())&amp;COUNTIF($L$2:$L167,L167)</f>
        <v>#N/A</v>
      </c>
      <c r="O167" s="9" t="n">
        <v>166</v>
      </c>
      <c r="P167" s="14" t="e">
        <f aca="false">VLOOKUP(I167,J:M,4,FALSE())</f>
        <v>#N/A</v>
      </c>
      <c r="Q167" s="14" t="e">
        <f aca="false">VLOOKUP(H167,ClubNames,2,FALSE())</f>
        <v>#N/A</v>
      </c>
      <c r="R167" s="15" t="n">
        <f aca="false">TIME(A167,B167,C167)</f>
        <v>0</v>
      </c>
    </row>
    <row r="168" customFormat="false" ht="15.75" hidden="false" customHeight="false" outlineLevel="0" collapsed="false">
      <c r="H168" s="29" t="n">
        <f aca="false">IF(OR(RIGHT(D168,1)="V",RIGHT(D168,1)="J"),VALUE(LEFT(D168,LEN(D168)-1)),D168)</f>
        <v>0</v>
      </c>
      <c r="I168" s="28" t="e">
        <f aca="false">Q168&amp;COUNTIF($H$2:$H168,H168)</f>
        <v>#N/A</v>
      </c>
      <c r="J168" s="28" t="e">
        <f aca="false">VLOOKUP(L168,ClubNames,2,FALSE())&amp;COUNTIF($L$2:$L168,L168)</f>
        <v>#N/A</v>
      </c>
      <c r="O168" s="9" t="n">
        <v>167</v>
      </c>
      <c r="P168" s="14" t="e">
        <f aca="false">VLOOKUP(I168,J:M,4,FALSE())</f>
        <v>#N/A</v>
      </c>
      <c r="Q168" s="14" t="e">
        <f aca="false">VLOOKUP(H168,ClubNames,2,FALSE())</f>
        <v>#N/A</v>
      </c>
      <c r="R168" s="15" t="n">
        <f aca="false">TIME(A168,B168,C168)</f>
        <v>0</v>
      </c>
    </row>
    <row r="169" customFormat="false" ht="15.75" hidden="false" customHeight="false" outlineLevel="0" collapsed="false">
      <c r="H169" s="29" t="n">
        <f aca="false">IF(OR(RIGHT(D169,1)="V",RIGHT(D169,1)="J"),VALUE(LEFT(D169,LEN(D169)-1)),D169)</f>
        <v>0</v>
      </c>
      <c r="I169" s="28" t="e">
        <f aca="false">Q169&amp;COUNTIF($H$2:$H169,H169)</f>
        <v>#N/A</v>
      </c>
      <c r="J169" s="28" t="e">
        <f aca="false">VLOOKUP(L169,ClubNames,2,FALSE())&amp;COUNTIF($L$2:$L169,L169)</f>
        <v>#N/A</v>
      </c>
      <c r="O169" s="9" t="n">
        <v>168</v>
      </c>
      <c r="P169" s="14" t="e">
        <f aca="false">VLOOKUP(I169,J:M,4,FALSE())</f>
        <v>#N/A</v>
      </c>
      <c r="Q169" s="14" t="e">
        <f aca="false">VLOOKUP(H169,ClubNames,2,FALSE())</f>
        <v>#N/A</v>
      </c>
      <c r="R169" s="15" t="n">
        <f aca="false">TIME(A169,B169,C169)</f>
        <v>0</v>
      </c>
    </row>
    <row r="170" customFormat="false" ht="15.75" hidden="false" customHeight="false" outlineLevel="0" collapsed="false">
      <c r="H170" s="29" t="n">
        <f aca="false">IF(OR(RIGHT(D170,1)="V",RIGHT(D170,1)="J"),VALUE(LEFT(D170,LEN(D170)-1)),D170)</f>
        <v>0</v>
      </c>
      <c r="I170" s="28" t="e">
        <f aca="false">Q170&amp;COUNTIF($H$2:$H170,H170)</f>
        <v>#N/A</v>
      </c>
      <c r="J170" s="28" t="e">
        <f aca="false">VLOOKUP(L170,ClubNames,2,FALSE())&amp;COUNTIF($L$2:$L170,L170)</f>
        <v>#N/A</v>
      </c>
      <c r="O170" s="9" t="n">
        <v>169</v>
      </c>
      <c r="P170" s="14" t="e">
        <f aca="false">VLOOKUP(I170,J:M,4,FALSE())</f>
        <v>#N/A</v>
      </c>
      <c r="Q170" s="14" t="e">
        <f aca="false">VLOOKUP(H170,ClubNames,2,FALSE())</f>
        <v>#N/A</v>
      </c>
      <c r="R170" s="15" t="n">
        <f aca="false">TIME(A170,B170,C170)</f>
        <v>0</v>
      </c>
    </row>
    <row r="171" customFormat="false" ht="15.75" hidden="false" customHeight="false" outlineLevel="0" collapsed="false">
      <c r="H171" s="29" t="n">
        <f aca="false">IF(OR(RIGHT(D171,1)="V",RIGHT(D171,1)="J"),VALUE(LEFT(D171,LEN(D171)-1)),D171)</f>
        <v>0</v>
      </c>
      <c r="I171" s="28" t="e">
        <f aca="false">Q171&amp;COUNTIF($H$2:$H171,H171)</f>
        <v>#N/A</v>
      </c>
      <c r="J171" s="28" t="e">
        <f aca="false">VLOOKUP(L171,ClubNames,2,FALSE())&amp;COUNTIF($L$2:$L171,L171)</f>
        <v>#N/A</v>
      </c>
      <c r="O171" s="9" t="n">
        <v>170</v>
      </c>
      <c r="P171" s="14" t="e">
        <f aca="false">VLOOKUP(I171,J:M,4,FALSE())</f>
        <v>#N/A</v>
      </c>
      <c r="Q171" s="14" t="e">
        <f aca="false">VLOOKUP(H171,ClubNames,2,FALSE())</f>
        <v>#N/A</v>
      </c>
      <c r="R171" s="15" t="n">
        <f aca="false">TIME(A171,B171,C171)</f>
        <v>0</v>
      </c>
    </row>
    <row r="172" customFormat="false" ht="15.75" hidden="false" customHeight="false" outlineLevel="0" collapsed="false">
      <c r="H172" s="29" t="n">
        <f aca="false">IF(OR(RIGHT(D172,1)="V",RIGHT(D172,1)="J"),VALUE(LEFT(D172,LEN(D172)-1)),D172)</f>
        <v>0</v>
      </c>
      <c r="I172" s="28" t="e">
        <f aca="false">Q172&amp;COUNTIF($H$2:$H172,H172)</f>
        <v>#N/A</v>
      </c>
      <c r="J172" s="28" t="e">
        <f aca="false">VLOOKUP(L172,ClubNames,2,FALSE())&amp;COUNTIF($L$2:$L172,L172)</f>
        <v>#N/A</v>
      </c>
      <c r="O172" s="9" t="n">
        <v>171</v>
      </c>
      <c r="P172" s="14" t="e">
        <f aca="false">VLOOKUP(I172,J:M,4,FALSE())</f>
        <v>#N/A</v>
      </c>
      <c r="Q172" s="14" t="e">
        <f aca="false">VLOOKUP(H172,ClubNames,2,FALSE())</f>
        <v>#N/A</v>
      </c>
      <c r="R172" s="15" t="n">
        <f aca="false">TIME(A172,B172,C172)</f>
        <v>0</v>
      </c>
    </row>
    <row r="173" customFormat="false" ht="15.75" hidden="false" customHeight="false" outlineLevel="0" collapsed="false">
      <c r="H173" s="29" t="n">
        <f aca="false">IF(OR(RIGHT(D173,1)="V",RIGHT(D173,1)="J"),VALUE(LEFT(D173,LEN(D173)-1)),D173)</f>
        <v>0</v>
      </c>
      <c r="I173" s="28" t="e">
        <f aca="false">Q173&amp;COUNTIF($H$2:$H173,H173)</f>
        <v>#N/A</v>
      </c>
      <c r="J173" s="28" t="e">
        <f aca="false">VLOOKUP(L173,ClubNames,2,FALSE())&amp;COUNTIF($L$2:$L173,L173)</f>
        <v>#N/A</v>
      </c>
      <c r="O173" s="9" t="n">
        <v>172</v>
      </c>
      <c r="P173" s="14" t="e">
        <f aca="false">VLOOKUP(I173,J:M,4,FALSE())</f>
        <v>#N/A</v>
      </c>
      <c r="Q173" s="14" t="e">
        <f aca="false">VLOOKUP(H173,ClubNames,2,FALSE())</f>
        <v>#N/A</v>
      </c>
      <c r="R173" s="15" t="n">
        <f aca="false">TIME(A173,B173,C173)</f>
        <v>0</v>
      </c>
    </row>
    <row r="174" customFormat="false" ht="15.75" hidden="false" customHeight="false" outlineLevel="0" collapsed="false">
      <c r="H174" s="29" t="n">
        <f aca="false">IF(OR(RIGHT(D174,1)="V",RIGHT(D174,1)="J"),VALUE(LEFT(D174,LEN(D174)-1)),D174)</f>
        <v>0</v>
      </c>
      <c r="I174" s="28" t="e">
        <f aca="false">Q174&amp;COUNTIF($H$2:$H174,H174)</f>
        <v>#N/A</v>
      </c>
      <c r="J174" s="28" t="e">
        <f aca="false">VLOOKUP(L174,ClubNames,2,FALSE())&amp;COUNTIF($L$2:$L174,L174)</f>
        <v>#N/A</v>
      </c>
      <c r="O174" s="9" t="n">
        <v>173</v>
      </c>
      <c r="P174" s="14" t="e">
        <f aca="false">VLOOKUP(I174,J:M,4,FALSE())</f>
        <v>#N/A</v>
      </c>
      <c r="Q174" s="14" t="e">
        <f aca="false">VLOOKUP(H174,ClubNames,2,FALSE())</f>
        <v>#N/A</v>
      </c>
      <c r="R174" s="15" t="n">
        <f aca="false">TIME(A174,B174,C174)</f>
        <v>0</v>
      </c>
    </row>
    <row r="175" customFormat="false" ht="15.75" hidden="false" customHeight="false" outlineLevel="0" collapsed="false">
      <c r="H175" s="29" t="n">
        <f aca="false">IF(OR(RIGHT(D175,1)="V",RIGHT(D175,1)="J"),VALUE(LEFT(D175,LEN(D175)-1)),D175)</f>
        <v>0</v>
      </c>
      <c r="I175" s="28" t="e">
        <f aca="false">Q175&amp;COUNTIF($H$2:$H175,H175)</f>
        <v>#N/A</v>
      </c>
      <c r="J175" s="28" t="e">
        <f aca="false">VLOOKUP(L175,ClubNames,2,FALSE())&amp;COUNTIF($L$2:$L175,L175)</f>
        <v>#N/A</v>
      </c>
      <c r="O175" s="9" t="n">
        <v>174</v>
      </c>
      <c r="P175" s="14" t="e">
        <f aca="false">VLOOKUP(I175,J:M,4,FALSE())</f>
        <v>#N/A</v>
      </c>
      <c r="Q175" s="14" t="e">
        <f aca="false">VLOOKUP(H175,ClubNames,2,FALSE())</f>
        <v>#N/A</v>
      </c>
      <c r="R175" s="15" t="n">
        <f aca="false">TIME(A175,B175,C175)</f>
        <v>0</v>
      </c>
    </row>
    <row r="176" customFormat="false" ht="15.75" hidden="false" customHeight="false" outlineLevel="0" collapsed="false">
      <c r="H176" s="29" t="n">
        <f aca="false">IF(OR(RIGHT(D176,1)="V",RIGHT(D176,1)="J"),VALUE(LEFT(D176,LEN(D176)-1)),D176)</f>
        <v>0</v>
      </c>
      <c r="I176" s="28" t="e">
        <f aca="false">Q176&amp;COUNTIF($H$2:$H176,H176)</f>
        <v>#N/A</v>
      </c>
      <c r="J176" s="28" t="e">
        <f aca="false">VLOOKUP(L176,ClubNames,2,FALSE())&amp;COUNTIF($L$2:$L176,L176)</f>
        <v>#N/A</v>
      </c>
      <c r="O176" s="9" t="n">
        <v>175</v>
      </c>
      <c r="P176" s="14" t="e">
        <f aca="false">VLOOKUP(I176,J:M,4,FALSE())</f>
        <v>#N/A</v>
      </c>
      <c r="Q176" s="14" t="e">
        <f aca="false">VLOOKUP(H176,ClubNames,2,FALSE())</f>
        <v>#N/A</v>
      </c>
      <c r="R176" s="15" t="n">
        <f aca="false">TIME(A176,B176,C176)</f>
        <v>0</v>
      </c>
    </row>
    <row r="177" customFormat="false" ht="15.75" hidden="false" customHeight="false" outlineLevel="0" collapsed="false">
      <c r="H177" s="29" t="n">
        <f aca="false">IF(OR(RIGHT(D177,1)="V",RIGHT(D177,1)="J"),VALUE(LEFT(D177,LEN(D177)-1)),D177)</f>
        <v>0</v>
      </c>
      <c r="I177" s="28" t="e">
        <f aca="false">Q177&amp;COUNTIF($H$2:$H177,H177)</f>
        <v>#N/A</v>
      </c>
      <c r="J177" s="28" t="e">
        <f aca="false">VLOOKUP(L177,ClubNames,2,FALSE())&amp;COUNTIF($L$2:$L177,L177)</f>
        <v>#N/A</v>
      </c>
      <c r="O177" s="9" t="n">
        <v>176</v>
      </c>
      <c r="P177" s="14" t="e">
        <f aca="false">VLOOKUP(I177,J:M,4,FALSE())</f>
        <v>#N/A</v>
      </c>
      <c r="Q177" s="14" t="e">
        <f aca="false">VLOOKUP(H177,ClubNames,2,FALSE())</f>
        <v>#N/A</v>
      </c>
      <c r="R177" s="15" t="n">
        <f aca="false">TIME(A177,B177,C177)</f>
        <v>0</v>
      </c>
    </row>
    <row r="178" customFormat="false" ht="15.75" hidden="false" customHeight="false" outlineLevel="0" collapsed="false">
      <c r="H178" s="29" t="n">
        <f aca="false">IF(OR(RIGHT(D178,1)="V",RIGHT(D178,1)="J"),VALUE(LEFT(D178,LEN(D178)-1)),D178)</f>
        <v>0</v>
      </c>
      <c r="I178" s="28" t="e">
        <f aca="false">Q178&amp;COUNTIF($H$2:$H178,H178)</f>
        <v>#N/A</v>
      </c>
      <c r="J178" s="28" t="e">
        <f aca="false">VLOOKUP(L178,ClubNames,2,FALSE())&amp;COUNTIF($L$2:$L178,L178)</f>
        <v>#N/A</v>
      </c>
      <c r="O178" s="9" t="n">
        <v>177</v>
      </c>
      <c r="P178" s="14" t="e">
        <f aca="false">VLOOKUP(I178,J:M,4,FALSE())</f>
        <v>#N/A</v>
      </c>
      <c r="Q178" s="14" t="e">
        <f aca="false">VLOOKUP(H178,ClubNames,2,FALSE())</f>
        <v>#N/A</v>
      </c>
      <c r="R178" s="15" t="n">
        <f aca="false">TIME(A178,B178,C178)</f>
        <v>0</v>
      </c>
    </row>
    <row r="179" customFormat="false" ht="15.75" hidden="false" customHeight="false" outlineLevel="0" collapsed="false">
      <c r="H179" s="29" t="n">
        <f aca="false">IF(OR(RIGHT(D179,1)="V",RIGHT(D179,1)="J"),VALUE(LEFT(D179,LEN(D179)-1)),D179)</f>
        <v>0</v>
      </c>
      <c r="I179" s="28" t="e">
        <f aca="false">Q179&amp;COUNTIF($H$2:$H179,H179)</f>
        <v>#N/A</v>
      </c>
      <c r="J179" s="28" t="e">
        <f aca="false">VLOOKUP(L179,ClubNames,2,FALSE())&amp;COUNTIF($L$2:$L179,L179)</f>
        <v>#N/A</v>
      </c>
      <c r="O179" s="9" t="n">
        <v>178</v>
      </c>
      <c r="P179" s="14" t="e">
        <f aca="false">VLOOKUP(I179,J:M,4,FALSE())</f>
        <v>#N/A</v>
      </c>
      <c r="Q179" s="14" t="e">
        <f aca="false">VLOOKUP(H179,ClubNames,2,FALSE())</f>
        <v>#N/A</v>
      </c>
      <c r="R179" s="15" t="n">
        <f aca="false">TIME(A179,B179,C179)</f>
        <v>0</v>
      </c>
    </row>
    <row r="180" customFormat="false" ht="15.75" hidden="false" customHeight="false" outlineLevel="0" collapsed="false">
      <c r="H180" s="29" t="n">
        <f aca="false">IF(OR(RIGHT(D180,1)="V",RIGHT(D180,1)="J"),VALUE(LEFT(D180,LEN(D180)-1)),D180)</f>
        <v>0</v>
      </c>
      <c r="I180" s="28" t="e">
        <f aca="false">Q180&amp;COUNTIF($H$2:$H180,H180)</f>
        <v>#N/A</v>
      </c>
      <c r="J180" s="28" t="e">
        <f aca="false">VLOOKUP(L180,ClubNames,2,FALSE())&amp;COUNTIF($L$2:$L180,L180)</f>
        <v>#N/A</v>
      </c>
      <c r="O180" s="9" t="n">
        <v>179</v>
      </c>
      <c r="P180" s="14" t="e">
        <f aca="false">VLOOKUP(I180,J:M,4,FALSE())</f>
        <v>#N/A</v>
      </c>
      <c r="Q180" s="14" t="e">
        <f aca="false">VLOOKUP(H180,ClubNames,2,FALSE())</f>
        <v>#N/A</v>
      </c>
      <c r="R180" s="15" t="n">
        <f aca="false">TIME(A180,B180,C180)</f>
        <v>0</v>
      </c>
    </row>
    <row r="181" customFormat="false" ht="15.75" hidden="false" customHeight="false" outlineLevel="0" collapsed="false">
      <c r="H181" s="29" t="n">
        <f aca="false">IF(OR(RIGHT(D181,1)="V",RIGHT(D181,1)="J"),VALUE(LEFT(D181,LEN(D181)-1)),D181)</f>
        <v>0</v>
      </c>
      <c r="I181" s="28" t="e">
        <f aca="false">Q181&amp;COUNTIF($H$2:$H181,H181)</f>
        <v>#N/A</v>
      </c>
      <c r="J181" s="28" t="e">
        <f aca="false">VLOOKUP(L181,ClubNames,2,FALSE())&amp;COUNTIF($L$2:$L181,L181)</f>
        <v>#N/A</v>
      </c>
      <c r="O181" s="9" t="n">
        <v>180</v>
      </c>
      <c r="P181" s="14" t="e">
        <f aca="false">VLOOKUP(I181,J:M,4,FALSE())</f>
        <v>#N/A</v>
      </c>
      <c r="Q181" s="14" t="e">
        <f aca="false">VLOOKUP(H181,ClubNames,2,FALSE())</f>
        <v>#N/A</v>
      </c>
      <c r="R181" s="15" t="n">
        <f aca="false">TIME(A181,B181,C181)</f>
        <v>0</v>
      </c>
    </row>
    <row r="182" customFormat="false" ht="15.75" hidden="false" customHeight="false" outlineLevel="0" collapsed="false">
      <c r="H182" s="29" t="n">
        <f aca="false">IF(OR(RIGHT(D182,1)="V",RIGHT(D182,1)="J"),VALUE(LEFT(D182,LEN(D182)-1)),D182)</f>
        <v>0</v>
      </c>
      <c r="I182" s="28" t="e">
        <f aca="false">Q182&amp;COUNTIF($H$2:$H182,H182)</f>
        <v>#N/A</v>
      </c>
      <c r="J182" s="28" t="e">
        <f aca="false">VLOOKUP(L182,ClubNames,2,FALSE())&amp;COUNTIF($L$2:$L182,L182)</f>
        <v>#N/A</v>
      </c>
      <c r="O182" s="9" t="n">
        <v>181</v>
      </c>
      <c r="P182" s="14" t="e">
        <f aca="false">VLOOKUP(I182,J:M,4,FALSE())</f>
        <v>#N/A</v>
      </c>
      <c r="Q182" s="14" t="e">
        <f aca="false">VLOOKUP(H182,ClubNames,2,FALSE())</f>
        <v>#N/A</v>
      </c>
      <c r="R182" s="15" t="n">
        <f aca="false">TIME(A182,B182,C182)</f>
        <v>0</v>
      </c>
    </row>
    <row r="183" customFormat="false" ht="15.75" hidden="false" customHeight="false" outlineLevel="0" collapsed="false">
      <c r="H183" s="29" t="n">
        <f aca="false">IF(OR(RIGHT(D183,1)="V",RIGHT(D183,1)="J"),VALUE(LEFT(D183,LEN(D183)-1)),D183)</f>
        <v>0</v>
      </c>
      <c r="I183" s="28" t="e">
        <f aca="false">Q183&amp;COUNTIF($H$2:$H183,H183)</f>
        <v>#N/A</v>
      </c>
      <c r="J183" s="28" t="e">
        <f aca="false">VLOOKUP(L183,ClubNames,2,FALSE())&amp;COUNTIF($L$2:$L183,L183)</f>
        <v>#N/A</v>
      </c>
      <c r="O183" s="9" t="n">
        <v>182</v>
      </c>
      <c r="P183" s="14" t="e">
        <f aca="false">VLOOKUP(I183,J:M,4,FALSE())</f>
        <v>#N/A</v>
      </c>
      <c r="Q183" s="14" t="e">
        <f aca="false">VLOOKUP(H183,ClubNames,2,FALSE())</f>
        <v>#N/A</v>
      </c>
      <c r="R183" s="15" t="n">
        <f aca="false">TIME(A183,B183,C183)</f>
        <v>0</v>
      </c>
    </row>
    <row r="184" customFormat="false" ht="15.75" hidden="false" customHeight="false" outlineLevel="0" collapsed="false">
      <c r="H184" s="29" t="n">
        <f aca="false">IF(OR(RIGHT(D184,1)="V",RIGHT(D184,1)="J"),VALUE(LEFT(D184,LEN(D184)-1)),D184)</f>
        <v>0</v>
      </c>
      <c r="I184" s="28" t="e">
        <f aca="false">Q184&amp;COUNTIF($H$2:$H184,H184)</f>
        <v>#N/A</v>
      </c>
      <c r="J184" s="28" t="e">
        <f aca="false">VLOOKUP(L184,ClubNames,2,FALSE())&amp;COUNTIF($L$2:$L184,L184)</f>
        <v>#N/A</v>
      </c>
      <c r="O184" s="9" t="n">
        <v>183</v>
      </c>
      <c r="P184" s="14" t="e">
        <f aca="false">VLOOKUP(I184,J:M,4,FALSE())</f>
        <v>#N/A</v>
      </c>
      <c r="Q184" s="14" t="e">
        <f aca="false">VLOOKUP(H184,ClubNames,2,FALSE())</f>
        <v>#N/A</v>
      </c>
      <c r="R184" s="15" t="n">
        <f aca="false">TIME(A184,B184,C184)</f>
        <v>0</v>
      </c>
    </row>
    <row r="185" customFormat="false" ht="15.75" hidden="false" customHeight="false" outlineLevel="0" collapsed="false">
      <c r="H185" s="29" t="n">
        <f aca="false">IF(OR(RIGHT(D185,1)="V",RIGHT(D185,1)="J"),VALUE(LEFT(D185,LEN(D185)-1)),D185)</f>
        <v>0</v>
      </c>
      <c r="I185" s="28" t="e">
        <f aca="false">Q185&amp;COUNTIF($H$2:$H185,H185)</f>
        <v>#N/A</v>
      </c>
      <c r="J185" s="28" t="e">
        <f aca="false">VLOOKUP(L185,ClubNames,2,FALSE())&amp;COUNTIF($L$2:$L185,L185)</f>
        <v>#N/A</v>
      </c>
      <c r="O185" s="9" t="n">
        <v>184</v>
      </c>
      <c r="P185" s="14" t="e">
        <f aca="false">VLOOKUP(I185,J:M,4,FALSE())</f>
        <v>#N/A</v>
      </c>
      <c r="Q185" s="14" t="e">
        <f aca="false">VLOOKUP(H185,ClubNames,2,FALSE())</f>
        <v>#N/A</v>
      </c>
      <c r="R185" s="15" t="n">
        <f aca="false">TIME(A185,B185,C185)</f>
        <v>0</v>
      </c>
    </row>
    <row r="186" customFormat="false" ht="15.75" hidden="false" customHeight="false" outlineLevel="0" collapsed="false">
      <c r="H186" s="29" t="n">
        <f aca="false">IF(OR(RIGHT(D186,1)="V",RIGHT(D186,1)="J"),VALUE(LEFT(D186,LEN(D186)-1)),D186)</f>
        <v>0</v>
      </c>
      <c r="I186" s="28" t="e">
        <f aca="false">Q186&amp;COUNTIF($H$2:$H186,H186)</f>
        <v>#N/A</v>
      </c>
      <c r="J186" s="28" t="e">
        <f aca="false">VLOOKUP(L186,ClubNames,2,FALSE())&amp;COUNTIF($L$2:$L186,L186)</f>
        <v>#N/A</v>
      </c>
      <c r="O186" s="9" t="n">
        <v>185</v>
      </c>
      <c r="P186" s="14" t="e">
        <f aca="false">VLOOKUP(I186,J:M,4,FALSE())</f>
        <v>#N/A</v>
      </c>
      <c r="Q186" s="14" t="e">
        <f aca="false">VLOOKUP(H186,ClubNames,2,FALSE())</f>
        <v>#N/A</v>
      </c>
      <c r="R186" s="15" t="n">
        <f aca="false">TIME(A186,B186,C186)</f>
        <v>0</v>
      </c>
    </row>
    <row r="187" customFormat="false" ht="15.75" hidden="false" customHeight="false" outlineLevel="0" collapsed="false">
      <c r="H187" s="29" t="n">
        <f aca="false">IF(OR(RIGHT(D187,1)="V",RIGHT(D187,1)="J"),VALUE(LEFT(D187,LEN(D187)-1)),D187)</f>
        <v>0</v>
      </c>
      <c r="I187" s="28" t="e">
        <f aca="false">Q187&amp;COUNTIF($H$2:$H187,H187)</f>
        <v>#N/A</v>
      </c>
      <c r="J187" s="28" t="e">
        <f aca="false">VLOOKUP(L187,ClubNames,2,FALSE())&amp;COUNTIF($L$2:$L187,L187)</f>
        <v>#N/A</v>
      </c>
      <c r="O187" s="9" t="n">
        <v>186</v>
      </c>
      <c r="P187" s="14" t="e">
        <f aca="false">VLOOKUP(I187,J:M,4,FALSE())</f>
        <v>#N/A</v>
      </c>
      <c r="Q187" s="14" t="e">
        <f aca="false">VLOOKUP(H187,ClubNames,2,FALSE())</f>
        <v>#N/A</v>
      </c>
      <c r="R187" s="15" t="n">
        <f aca="false">TIME(A187,B187,C187)</f>
        <v>0</v>
      </c>
    </row>
    <row r="188" customFormat="false" ht="15.75" hidden="false" customHeight="false" outlineLevel="0" collapsed="false">
      <c r="H188" s="29" t="n">
        <f aca="false">IF(OR(RIGHT(D188,1)="V",RIGHT(D188,1)="J"),VALUE(LEFT(D188,LEN(D188)-1)),D188)</f>
        <v>0</v>
      </c>
      <c r="I188" s="28" t="e">
        <f aca="false">Q188&amp;COUNTIF($H$2:$H188,H188)</f>
        <v>#N/A</v>
      </c>
      <c r="J188" s="28" t="e">
        <f aca="false">VLOOKUP(L188,ClubNames,2,FALSE())&amp;COUNTIF($L$2:$L188,L188)</f>
        <v>#N/A</v>
      </c>
      <c r="O188" s="9" t="n">
        <v>187</v>
      </c>
      <c r="P188" s="14" t="e">
        <f aca="false">VLOOKUP(I188,J:M,4,FALSE())</f>
        <v>#N/A</v>
      </c>
      <c r="Q188" s="14" t="e">
        <f aca="false">VLOOKUP(H188,ClubNames,2,FALSE())</f>
        <v>#N/A</v>
      </c>
      <c r="R188" s="15" t="n">
        <f aca="false">TIME(A188,B188,C188)</f>
        <v>0</v>
      </c>
    </row>
    <row r="189" customFormat="false" ht="15.75" hidden="false" customHeight="false" outlineLevel="0" collapsed="false">
      <c r="H189" s="29" t="n">
        <f aca="false">IF(OR(RIGHT(D189,1)="V",RIGHT(D189,1)="J"),VALUE(LEFT(D189,LEN(D189)-1)),D189)</f>
        <v>0</v>
      </c>
      <c r="I189" s="28" t="e">
        <f aca="false">Q189&amp;COUNTIF($H$2:$H189,H189)</f>
        <v>#N/A</v>
      </c>
      <c r="J189" s="28" t="e">
        <f aca="false">VLOOKUP(L189,ClubNames,2,FALSE())&amp;COUNTIF($L$2:$L189,L189)</f>
        <v>#N/A</v>
      </c>
      <c r="O189" s="9" t="n">
        <v>188</v>
      </c>
      <c r="P189" s="14" t="e">
        <f aca="false">VLOOKUP(I189,J:M,4,FALSE())</f>
        <v>#N/A</v>
      </c>
      <c r="Q189" s="14" t="e">
        <f aca="false">VLOOKUP(H189,ClubNames,2,FALSE())</f>
        <v>#N/A</v>
      </c>
      <c r="R189" s="15" t="n">
        <f aca="false">TIME(A189,B189,C189)</f>
        <v>0</v>
      </c>
    </row>
    <row r="190" customFormat="false" ht="15.75" hidden="false" customHeight="false" outlineLevel="0" collapsed="false">
      <c r="H190" s="29" t="n">
        <f aca="false">IF(OR(RIGHT(D190,1)="V",RIGHT(D190,1)="J"),VALUE(LEFT(D190,LEN(D190)-1)),D190)</f>
        <v>0</v>
      </c>
      <c r="I190" s="28" t="e">
        <f aca="false">Q190&amp;COUNTIF($H$2:$H190,H190)</f>
        <v>#N/A</v>
      </c>
      <c r="J190" s="28" t="e">
        <f aca="false">VLOOKUP(L190,ClubNames,2,FALSE())&amp;COUNTIF($L$2:$L190,L190)</f>
        <v>#N/A</v>
      </c>
      <c r="O190" s="9" t="n">
        <v>189</v>
      </c>
      <c r="P190" s="14" t="e">
        <f aca="false">VLOOKUP(I190,J:M,4,FALSE())</f>
        <v>#N/A</v>
      </c>
      <c r="Q190" s="14" t="e">
        <f aca="false">VLOOKUP(H190,ClubNames,2,FALSE())</f>
        <v>#N/A</v>
      </c>
      <c r="R190" s="15" t="n">
        <f aca="false">TIME(A190,B190,C190)</f>
        <v>0</v>
      </c>
    </row>
    <row r="191" customFormat="false" ht="15.75" hidden="false" customHeight="false" outlineLevel="0" collapsed="false">
      <c r="H191" s="29" t="n">
        <f aca="false">IF(OR(RIGHT(D191,1)="V",RIGHT(D191,1)="J"),VALUE(LEFT(D191,LEN(D191)-1)),D191)</f>
        <v>0</v>
      </c>
      <c r="I191" s="28" t="e">
        <f aca="false">Q191&amp;COUNTIF($H$2:$H191,H191)</f>
        <v>#N/A</v>
      </c>
      <c r="J191" s="28" t="e">
        <f aca="false">VLOOKUP(L191,ClubNames,2,FALSE())&amp;COUNTIF($L$2:$L191,L191)</f>
        <v>#N/A</v>
      </c>
      <c r="O191" s="9" t="n">
        <v>190</v>
      </c>
      <c r="P191" s="14" t="e">
        <f aca="false">VLOOKUP(I191,J:M,4,FALSE())</f>
        <v>#N/A</v>
      </c>
      <c r="Q191" s="14" t="e">
        <f aca="false">VLOOKUP(H191,ClubNames,2,FALSE())</f>
        <v>#N/A</v>
      </c>
      <c r="R191" s="15" t="n">
        <f aca="false">TIME(A191,B191,C191)</f>
        <v>0</v>
      </c>
    </row>
    <row r="192" customFormat="false" ht="15.75" hidden="false" customHeight="false" outlineLevel="0" collapsed="false">
      <c r="H192" s="29" t="n">
        <f aca="false">IF(OR(RIGHT(D192,1)="V",RIGHT(D192,1)="J"),VALUE(LEFT(D192,LEN(D192)-1)),D192)</f>
        <v>0</v>
      </c>
      <c r="I192" s="28" t="e">
        <f aca="false">Q192&amp;COUNTIF($H$2:$H192,H192)</f>
        <v>#N/A</v>
      </c>
      <c r="J192" s="28" t="e">
        <f aca="false">VLOOKUP(L192,ClubNames,2,FALSE())&amp;COUNTIF($L$2:$L192,L192)</f>
        <v>#N/A</v>
      </c>
      <c r="O192" s="9" t="n">
        <v>191</v>
      </c>
      <c r="P192" s="14" t="e">
        <f aca="false">VLOOKUP(I192,J:M,4,FALSE())</f>
        <v>#N/A</v>
      </c>
      <c r="Q192" s="14" t="e">
        <f aca="false">VLOOKUP(H192,ClubNames,2,FALSE())</f>
        <v>#N/A</v>
      </c>
      <c r="R192" s="15" t="n">
        <f aca="false">TIME(A192,B192,C192)</f>
        <v>0</v>
      </c>
    </row>
    <row r="193" customFormat="false" ht="15.75" hidden="false" customHeight="false" outlineLevel="0" collapsed="false">
      <c r="H193" s="29" t="n">
        <f aca="false">IF(OR(RIGHT(D193,1)="V",RIGHT(D193,1)="J"),VALUE(LEFT(D193,LEN(D193)-1)),D193)</f>
        <v>0</v>
      </c>
      <c r="I193" s="28" t="e">
        <f aca="false">Q193&amp;COUNTIF($H$2:$H193,H193)</f>
        <v>#N/A</v>
      </c>
      <c r="J193" s="28" t="e">
        <f aca="false">VLOOKUP(L193,ClubNames,2,FALSE())&amp;COUNTIF($L$2:$L193,L193)</f>
        <v>#N/A</v>
      </c>
      <c r="O193" s="9" t="n">
        <v>192</v>
      </c>
      <c r="P193" s="14" t="e">
        <f aca="false">VLOOKUP(I193,J:M,4,FALSE())</f>
        <v>#N/A</v>
      </c>
      <c r="Q193" s="14" t="e">
        <f aca="false">VLOOKUP(H193,ClubNames,2,FALSE())</f>
        <v>#N/A</v>
      </c>
      <c r="R193" s="15" t="n">
        <f aca="false">TIME(A193,B193,C193)</f>
        <v>0</v>
      </c>
    </row>
    <row r="194" customFormat="false" ht="15.75" hidden="false" customHeight="false" outlineLevel="0" collapsed="false">
      <c r="H194" s="29" t="n">
        <f aca="false">IF(OR(RIGHT(D194,1)="V",RIGHT(D194,1)="J"),VALUE(LEFT(D194,LEN(D194)-1)),D194)</f>
        <v>0</v>
      </c>
      <c r="I194" s="28" t="e">
        <f aca="false">Q194&amp;COUNTIF($H$2:$H194,H194)</f>
        <v>#N/A</v>
      </c>
      <c r="J194" s="28" t="e">
        <f aca="false">VLOOKUP(L194,ClubNames,2,FALSE())&amp;COUNTIF($L$2:$L194,L194)</f>
        <v>#N/A</v>
      </c>
      <c r="O194" s="9" t="n">
        <v>193</v>
      </c>
      <c r="P194" s="14" t="e">
        <f aca="false">VLOOKUP(I194,J:M,4,FALSE())</f>
        <v>#N/A</v>
      </c>
      <c r="Q194" s="14" t="e">
        <f aca="false">VLOOKUP(H194,ClubNames,2,FALSE())</f>
        <v>#N/A</v>
      </c>
      <c r="R194" s="15" t="n">
        <f aca="false">TIME(A194,B194,C194)</f>
        <v>0</v>
      </c>
    </row>
    <row r="195" customFormat="false" ht="15.75" hidden="false" customHeight="false" outlineLevel="0" collapsed="false">
      <c r="H195" s="29" t="n">
        <f aca="false">IF(OR(RIGHT(D195,1)="V",RIGHT(D195,1)="J"),VALUE(LEFT(D195,LEN(D195)-1)),D195)</f>
        <v>0</v>
      </c>
      <c r="I195" s="28" t="e">
        <f aca="false">Q195&amp;COUNTIF($H$2:$H195,H195)</f>
        <v>#N/A</v>
      </c>
      <c r="J195" s="28" t="e">
        <f aca="false">VLOOKUP(L195,ClubNames,2,FALSE())&amp;COUNTIF($L$2:$L195,L195)</f>
        <v>#N/A</v>
      </c>
      <c r="O195" s="9" t="n">
        <v>194</v>
      </c>
      <c r="P195" s="14" t="e">
        <f aca="false">VLOOKUP(I195,J:M,4,FALSE())</f>
        <v>#N/A</v>
      </c>
      <c r="Q195" s="14" t="e">
        <f aca="false">VLOOKUP(H195,ClubNames,2,FALSE())</f>
        <v>#N/A</v>
      </c>
      <c r="R195" s="15" t="n">
        <f aca="false">TIME(A195,B195,C195)</f>
        <v>0</v>
      </c>
    </row>
    <row r="196" customFormat="false" ht="15.75" hidden="false" customHeight="false" outlineLevel="0" collapsed="false">
      <c r="H196" s="29" t="n">
        <f aca="false">IF(OR(RIGHT(D196,1)="V",RIGHT(D196,1)="J"),VALUE(LEFT(D196,LEN(D196)-1)),D196)</f>
        <v>0</v>
      </c>
      <c r="I196" s="28" t="e">
        <f aca="false">Q196&amp;COUNTIF($H$2:$H196,H196)</f>
        <v>#N/A</v>
      </c>
      <c r="J196" s="28" t="e">
        <f aca="false">VLOOKUP(L196,ClubNames,2,FALSE())&amp;COUNTIF($L$2:$L196,L196)</f>
        <v>#N/A</v>
      </c>
      <c r="O196" s="9" t="n">
        <v>195</v>
      </c>
      <c r="P196" s="14" t="e">
        <f aca="false">VLOOKUP(I196,J:M,4,FALSE())</f>
        <v>#N/A</v>
      </c>
      <c r="Q196" s="14" t="e">
        <f aca="false">VLOOKUP(H196,ClubNames,2,FALSE())</f>
        <v>#N/A</v>
      </c>
      <c r="R196" s="15" t="n">
        <f aca="false">TIME(A196,B196,C196)</f>
        <v>0</v>
      </c>
    </row>
    <row r="197" customFormat="false" ht="15.75" hidden="false" customHeight="false" outlineLevel="0" collapsed="false">
      <c r="H197" s="29" t="n">
        <f aca="false">IF(OR(RIGHT(D197,1)="V",RIGHT(D197,1)="J"),VALUE(LEFT(D197,LEN(D197)-1)),D197)</f>
        <v>0</v>
      </c>
      <c r="I197" s="28" t="e">
        <f aca="false">Q197&amp;COUNTIF($H$2:$H197,H197)</f>
        <v>#N/A</v>
      </c>
      <c r="J197" s="28" t="e">
        <f aca="false">VLOOKUP(L197,ClubNames,2,FALSE())&amp;COUNTIF($L$2:$L197,L197)</f>
        <v>#N/A</v>
      </c>
      <c r="O197" s="9" t="n">
        <v>196</v>
      </c>
      <c r="P197" s="14" t="e">
        <f aca="false">VLOOKUP(I197,J:M,4,FALSE())</f>
        <v>#N/A</v>
      </c>
      <c r="Q197" s="14" t="e">
        <f aca="false">VLOOKUP(H197,ClubNames,2,FALSE())</f>
        <v>#N/A</v>
      </c>
      <c r="R197" s="15" t="n">
        <f aca="false">TIME(A197,B197,C197)</f>
        <v>0</v>
      </c>
    </row>
    <row r="198" customFormat="false" ht="15.75" hidden="false" customHeight="false" outlineLevel="0" collapsed="false">
      <c r="H198" s="29" t="n">
        <f aca="false">IF(OR(RIGHT(D198,1)="V",RIGHT(D198,1)="J"),VALUE(LEFT(D198,LEN(D198)-1)),D198)</f>
        <v>0</v>
      </c>
      <c r="I198" s="28" t="e">
        <f aca="false">Q198&amp;COUNTIF($H$2:$H198,H198)</f>
        <v>#N/A</v>
      </c>
      <c r="J198" s="28" t="e">
        <f aca="false">VLOOKUP(L198,ClubNames,2,FALSE())&amp;COUNTIF($L$2:$L198,L198)</f>
        <v>#N/A</v>
      </c>
      <c r="O198" s="9" t="n">
        <v>197</v>
      </c>
      <c r="P198" s="14" t="e">
        <f aca="false">VLOOKUP(I198,J:M,4,FALSE())</f>
        <v>#N/A</v>
      </c>
      <c r="Q198" s="14" t="e">
        <f aca="false">VLOOKUP(H198,ClubNames,2,FALSE())</f>
        <v>#N/A</v>
      </c>
      <c r="R198" s="15" t="n">
        <f aca="false">TIME(A198,B198,C198)</f>
        <v>0</v>
      </c>
    </row>
    <row r="199" customFormat="false" ht="15.75" hidden="false" customHeight="false" outlineLevel="0" collapsed="false">
      <c r="H199" s="29" t="n">
        <f aca="false">IF(OR(RIGHT(D199,1)="V",RIGHT(D199,1)="J"),VALUE(LEFT(D199,LEN(D199)-1)),D199)</f>
        <v>0</v>
      </c>
      <c r="I199" s="28" t="e">
        <f aca="false">Q199&amp;COUNTIF($H$2:$H199,H199)</f>
        <v>#N/A</v>
      </c>
      <c r="J199" s="28" t="e">
        <f aca="false">VLOOKUP(L199,ClubNames,2,FALSE())&amp;COUNTIF($L$2:$L199,L199)</f>
        <v>#N/A</v>
      </c>
      <c r="O199" s="9" t="n">
        <v>198</v>
      </c>
      <c r="P199" s="14" t="e">
        <f aca="false">VLOOKUP(I199,J:M,4,FALSE())</f>
        <v>#N/A</v>
      </c>
      <c r="Q199" s="14" t="e">
        <f aca="false">VLOOKUP(H199,ClubNames,2,FALSE())</f>
        <v>#N/A</v>
      </c>
      <c r="R199" s="15" t="n">
        <f aca="false">TIME(A199,B199,C199)</f>
        <v>0</v>
      </c>
    </row>
    <row r="200" customFormat="false" ht="15.75" hidden="false" customHeight="false" outlineLevel="0" collapsed="false">
      <c r="H200" s="29" t="n">
        <f aca="false">IF(OR(RIGHT(D200,1)="V",RIGHT(D200,1)="J"),VALUE(LEFT(D200,LEN(D200)-1)),D200)</f>
        <v>0</v>
      </c>
      <c r="I200" s="28" t="e">
        <f aca="false">Q200&amp;COUNTIF($H$2:$H200,H200)</f>
        <v>#N/A</v>
      </c>
      <c r="J200" s="28" t="e">
        <f aca="false">VLOOKUP(L200,ClubNames,2,FALSE())&amp;COUNTIF($L$2:$L200,L200)</f>
        <v>#N/A</v>
      </c>
      <c r="O200" s="9" t="n">
        <v>199</v>
      </c>
      <c r="P200" s="14" t="e">
        <f aca="false">VLOOKUP(I200,J:M,4,FALSE())</f>
        <v>#N/A</v>
      </c>
      <c r="Q200" s="14" t="e">
        <f aca="false">VLOOKUP(H200,ClubNames,2,FALSE())</f>
        <v>#N/A</v>
      </c>
      <c r="R200" s="15" t="n">
        <f aca="false">TIME(A200,B200,C200)</f>
        <v>0</v>
      </c>
    </row>
    <row r="201" customFormat="false" ht="15.75" hidden="false" customHeight="false" outlineLevel="0" collapsed="false">
      <c r="H201" s="29" t="n">
        <f aca="false">IF(OR(RIGHT(D201,1)="V",RIGHT(D201,1)="J"),VALUE(LEFT(D201,LEN(D201)-1)),D201)</f>
        <v>0</v>
      </c>
      <c r="I201" s="28" t="e">
        <f aca="false">Q201&amp;COUNTIF($H$2:$H201,H201)</f>
        <v>#N/A</v>
      </c>
      <c r="J201" s="28" t="e">
        <f aca="false">VLOOKUP(L201,ClubNames,2,FALSE())&amp;COUNTIF($L$2:$L201,L201)</f>
        <v>#N/A</v>
      </c>
      <c r="O201" s="9" t="n">
        <v>200</v>
      </c>
      <c r="P201" s="14" t="e">
        <f aca="false">VLOOKUP(I201,J:M,4,FALSE())</f>
        <v>#N/A</v>
      </c>
      <c r="Q201" s="14" t="e">
        <f aca="false">VLOOKUP(H201,ClubNames,2,FALSE())</f>
        <v>#N/A</v>
      </c>
      <c r="R201" s="15" t="n">
        <f aca="false">TIME(A201,B201,C201)</f>
        <v>0</v>
      </c>
    </row>
    <row r="202" customFormat="false" ht="15.75" hidden="false" customHeight="false" outlineLevel="0" collapsed="false">
      <c r="H202" s="29" t="n">
        <f aca="false">IF(OR(RIGHT(D202,1)="V",RIGHT(D202,1)="J"),VALUE(LEFT(D202,LEN(D202)-1)),D202)</f>
        <v>0</v>
      </c>
      <c r="I202" s="28" t="e">
        <f aca="false">Q202&amp;COUNTIF($H$2:$H202,H202)</f>
        <v>#N/A</v>
      </c>
      <c r="J202" s="28" t="e">
        <f aca="false">VLOOKUP(L202,ClubNames,2,FALSE())&amp;COUNTIF($L$2:$L202,L202)</f>
        <v>#N/A</v>
      </c>
      <c r="O202" s="9" t="n">
        <v>201</v>
      </c>
      <c r="P202" s="14" t="e">
        <f aca="false">VLOOKUP(I202,J:M,4,FALSE())</f>
        <v>#N/A</v>
      </c>
      <c r="Q202" s="14" t="e">
        <f aca="false">VLOOKUP(H202,ClubNames,2,FALSE())</f>
        <v>#N/A</v>
      </c>
      <c r="R202" s="15" t="n">
        <f aca="false">TIME(A202,B202,C202)</f>
        <v>0</v>
      </c>
    </row>
    <row r="203" customFormat="false" ht="15.75" hidden="false" customHeight="false" outlineLevel="0" collapsed="false">
      <c r="H203" s="29" t="n">
        <f aca="false">IF(OR(RIGHT(D203,1)="V",RIGHT(D203,1)="J"),VALUE(LEFT(D203,LEN(D203)-1)),D203)</f>
        <v>0</v>
      </c>
      <c r="I203" s="28" t="e">
        <f aca="false">Q203&amp;COUNTIF($H$2:$H203,H203)</f>
        <v>#N/A</v>
      </c>
      <c r="J203" s="28" t="e">
        <f aca="false">VLOOKUP(L203,ClubNames,2,FALSE())&amp;COUNTIF($L$2:$L203,L203)</f>
        <v>#N/A</v>
      </c>
      <c r="O203" s="9" t="n">
        <v>202</v>
      </c>
      <c r="P203" s="14" t="e">
        <f aca="false">VLOOKUP(I203,J:M,4,FALSE())</f>
        <v>#N/A</v>
      </c>
      <c r="Q203" s="14" t="e">
        <f aca="false">VLOOKUP(H203,ClubNames,2,FALSE())</f>
        <v>#N/A</v>
      </c>
      <c r="R203" s="15" t="n">
        <f aca="false">TIME(A203,B203,C203)</f>
        <v>0</v>
      </c>
    </row>
    <row r="204" customFormat="false" ht="15.75" hidden="false" customHeight="false" outlineLevel="0" collapsed="false">
      <c r="H204" s="29" t="n">
        <f aca="false">IF(OR(RIGHT(D204,1)="V",RIGHT(D204,1)="J"),VALUE(LEFT(D204,LEN(D204)-1)),D204)</f>
        <v>0</v>
      </c>
      <c r="I204" s="28" t="e">
        <f aca="false">Q204&amp;COUNTIF($H$2:$H204,H204)</f>
        <v>#N/A</v>
      </c>
      <c r="J204" s="28" t="e">
        <f aca="false">VLOOKUP(L204,ClubNames,2,FALSE())&amp;COUNTIF($L$2:$L204,L204)</f>
        <v>#N/A</v>
      </c>
      <c r="O204" s="9" t="n">
        <v>203</v>
      </c>
      <c r="P204" s="14" t="e">
        <f aca="false">VLOOKUP(I204,J:M,4,FALSE())</f>
        <v>#N/A</v>
      </c>
      <c r="Q204" s="14" t="e">
        <f aca="false">VLOOKUP(H204,ClubNames,2,FALSE())</f>
        <v>#N/A</v>
      </c>
      <c r="R204" s="15" t="n">
        <f aca="false">TIME(A204,B204,C204)</f>
        <v>0</v>
      </c>
    </row>
    <row r="205" customFormat="false" ht="15.75" hidden="false" customHeight="false" outlineLevel="0" collapsed="false">
      <c r="H205" s="29" t="n">
        <f aca="false">IF(OR(RIGHT(D205,1)="V",RIGHT(D205,1)="J"),VALUE(LEFT(D205,LEN(D205)-1)),D205)</f>
        <v>0</v>
      </c>
      <c r="I205" s="28" t="e">
        <f aca="false">Q205&amp;COUNTIF($H$2:$H205,H205)</f>
        <v>#N/A</v>
      </c>
      <c r="J205" s="28" t="e">
        <f aca="false">VLOOKUP(L205,ClubNames,2,FALSE())&amp;COUNTIF($L$2:$L205,L205)</f>
        <v>#N/A</v>
      </c>
      <c r="O205" s="9" t="n">
        <v>204</v>
      </c>
      <c r="P205" s="14" t="e">
        <f aca="false">VLOOKUP(I205,J:M,4,FALSE())</f>
        <v>#N/A</v>
      </c>
      <c r="Q205" s="14" t="e">
        <f aca="false">VLOOKUP(H205,ClubNames,2,FALSE())</f>
        <v>#N/A</v>
      </c>
      <c r="R205" s="15" t="n">
        <f aca="false">TIME(A205,B205,C205)</f>
        <v>0</v>
      </c>
    </row>
    <row r="206" customFormat="false" ht="15.75" hidden="false" customHeight="false" outlineLevel="0" collapsed="false">
      <c r="H206" s="29" t="n">
        <f aca="false">IF(OR(RIGHT(D206,1)="V",RIGHT(D206,1)="J"),VALUE(LEFT(D206,LEN(D206)-1)),D206)</f>
        <v>0</v>
      </c>
      <c r="I206" s="28" t="e">
        <f aca="false">Q206&amp;COUNTIF($H$2:$H206,H206)</f>
        <v>#N/A</v>
      </c>
      <c r="J206" s="28" t="e">
        <f aca="false">VLOOKUP(L206,ClubNames,2,FALSE())&amp;COUNTIF($L$2:$L206,L206)</f>
        <v>#N/A</v>
      </c>
      <c r="O206" s="9" t="n">
        <v>205</v>
      </c>
      <c r="P206" s="14" t="e">
        <f aca="false">VLOOKUP(I206,J:M,4,FALSE())</f>
        <v>#N/A</v>
      </c>
      <c r="Q206" s="14" t="e">
        <f aca="false">VLOOKUP(H206,ClubNames,2,FALSE())</f>
        <v>#N/A</v>
      </c>
      <c r="R206" s="15" t="n">
        <f aca="false">TIME(A206,B206,C206)</f>
        <v>0</v>
      </c>
    </row>
    <row r="207" customFormat="false" ht="15.75" hidden="false" customHeight="false" outlineLevel="0" collapsed="false">
      <c r="H207" s="29" t="n">
        <f aca="false">IF(OR(RIGHT(D207,1)="V",RIGHT(D207,1)="J"),VALUE(LEFT(D207,LEN(D207)-1)),D207)</f>
        <v>0</v>
      </c>
      <c r="I207" s="28" t="e">
        <f aca="false">Q207&amp;COUNTIF($H$2:$H207,H207)</f>
        <v>#N/A</v>
      </c>
      <c r="J207" s="28" t="e">
        <f aca="false">VLOOKUP(L207,ClubNames,2,FALSE())&amp;COUNTIF($L$2:$L207,L207)</f>
        <v>#N/A</v>
      </c>
      <c r="O207" s="9" t="n">
        <v>206</v>
      </c>
      <c r="P207" s="14" t="e">
        <f aca="false">VLOOKUP(I207,J:M,4,FALSE())</f>
        <v>#N/A</v>
      </c>
      <c r="Q207" s="14" t="e">
        <f aca="false">VLOOKUP(H207,ClubNames,2,FALSE())</f>
        <v>#N/A</v>
      </c>
      <c r="R207" s="15" t="n">
        <f aca="false">TIME(A207,B207,C207)</f>
        <v>0</v>
      </c>
    </row>
    <row r="208" customFormat="false" ht="15.75" hidden="false" customHeight="false" outlineLevel="0" collapsed="false">
      <c r="H208" s="29" t="n">
        <f aca="false">IF(OR(RIGHT(D208,1)="V",RIGHT(D208,1)="J"),VALUE(LEFT(D208,LEN(D208)-1)),D208)</f>
        <v>0</v>
      </c>
      <c r="I208" s="28" t="e">
        <f aca="false">Q208&amp;COUNTIF($H$2:$H208,H208)</f>
        <v>#N/A</v>
      </c>
      <c r="J208" s="28" t="e">
        <f aca="false">VLOOKUP(L208,ClubNames,2,FALSE())&amp;COUNTIF($L$2:$L208,L208)</f>
        <v>#N/A</v>
      </c>
      <c r="O208" s="9" t="n">
        <v>207</v>
      </c>
      <c r="P208" s="14" t="e">
        <f aca="false">VLOOKUP(I208,J:M,4,FALSE())</f>
        <v>#N/A</v>
      </c>
      <c r="Q208" s="14" t="e">
        <f aca="false">VLOOKUP(H208,ClubNames,2,FALSE())</f>
        <v>#N/A</v>
      </c>
      <c r="R208" s="15" t="n">
        <f aca="false">TIME(A208,B208,C208)</f>
        <v>0</v>
      </c>
    </row>
    <row r="209" customFormat="false" ht="15.75" hidden="false" customHeight="false" outlineLevel="0" collapsed="false">
      <c r="H209" s="29" t="n">
        <f aca="false">IF(OR(RIGHT(D209,1)="V",RIGHT(D209,1)="J"),VALUE(LEFT(D209,LEN(D209)-1)),D209)</f>
        <v>0</v>
      </c>
      <c r="I209" s="28" t="e">
        <f aca="false">Q209&amp;COUNTIF($H$2:$H209,H209)</f>
        <v>#N/A</v>
      </c>
      <c r="J209" s="28" t="e">
        <f aca="false">VLOOKUP(L209,ClubNames,2,FALSE())&amp;COUNTIF($L$2:$L209,L209)</f>
        <v>#N/A</v>
      </c>
      <c r="O209" s="9" t="n">
        <v>208</v>
      </c>
      <c r="P209" s="14" t="e">
        <f aca="false">VLOOKUP(I209,J:M,4,FALSE())</f>
        <v>#N/A</v>
      </c>
      <c r="Q209" s="14" t="e">
        <f aca="false">VLOOKUP(H209,ClubNames,2,FALSE())</f>
        <v>#N/A</v>
      </c>
      <c r="R209" s="15" t="n">
        <f aca="false">TIME(A209,B209,C209)</f>
        <v>0</v>
      </c>
    </row>
    <row r="210" customFormat="false" ht="15.75" hidden="false" customHeight="false" outlineLevel="0" collapsed="false">
      <c r="H210" s="29" t="n">
        <f aca="false">IF(OR(RIGHT(D210,1)="V",RIGHT(D210,1)="J"),VALUE(LEFT(D210,LEN(D210)-1)),D210)</f>
        <v>0</v>
      </c>
      <c r="I210" s="28" t="e">
        <f aca="false">Q210&amp;COUNTIF($H$2:$H210,H210)</f>
        <v>#N/A</v>
      </c>
      <c r="J210" s="28" t="e">
        <f aca="false">VLOOKUP(L210,ClubNames,2,FALSE())&amp;COUNTIF($L$2:$L210,L210)</f>
        <v>#N/A</v>
      </c>
      <c r="O210" s="9" t="n">
        <v>209</v>
      </c>
      <c r="P210" s="14" t="e">
        <f aca="false">VLOOKUP(I210,J:M,4,FALSE())</f>
        <v>#N/A</v>
      </c>
      <c r="Q210" s="14" t="e">
        <f aca="false">VLOOKUP(H210,ClubNames,2,FALSE())</f>
        <v>#N/A</v>
      </c>
      <c r="R210" s="15" t="n">
        <f aca="false">TIME(A210,B210,C210)</f>
        <v>0</v>
      </c>
    </row>
    <row r="211" customFormat="false" ht="15.75" hidden="false" customHeight="false" outlineLevel="0" collapsed="false">
      <c r="H211" s="29" t="n">
        <f aca="false">IF(OR(RIGHT(D211,1)="V",RIGHT(D211,1)="J"),VALUE(LEFT(D211,LEN(D211)-1)),D211)</f>
        <v>0</v>
      </c>
      <c r="I211" s="28" t="e">
        <f aca="false">Q211&amp;COUNTIF($H$2:$H211,H211)</f>
        <v>#N/A</v>
      </c>
      <c r="J211" s="28" t="e">
        <f aca="false">VLOOKUP(L211,ClubNames,2,FALSE())&amp;COUNTIF($L$2:$L211,L211)</f>
        <v>#N/A</v>
      </c>
      <c r="O211" s="9" t="n">
        <v>210</v>
      </c>
      <c r="P211" s="14" t="e">
        <f aca="false">VLOOKUP(I211,J:M,4,FALSE())</f>
        <v>#N/A</v>
      </c>
      <c r="Q211" s="14" t="e">
        <f aca="false">VLOOKUP(H211,ClubNames,2,FALSE())</f>
        <v>#N/A</v>
      </c>
      <c r="R211" s="15" t="n">
        <f aca="false">TIME(A211,B211,C211)</f>
        <v>0</v>
      </c>
    </row>
    <row r="212" customFormat="false" ht="15.75" hidden="false" customHeight="false" outlineLevel="0" collapsed="false">
      <c r="H212" s="29" t="n">
        <f aca="false">IF(OR(RIGHT(D212,1)="V",RIGHT(D212,1)="J"),VALUE(LEFT(D212,LEN(D212)-1)),D212)</f>
        <v>0</v>
      </c>
      <c r="I212" s="28" t="e">
        <f aca="false">Q212&amp;COUNTIF($H$2:$H212,H212)</f>
        <v>#N/A</v>
      </c>
      <c r="J212" s="28" t="e">
        <f aca="false">VLOOKUP(L212,ClubNames,2,FALSE())&amp;COUNTIF($L$2:$L212,L212)</f>
        <v>#N/A</v>
      </c>
      <c r="O212" s="9" t="n">
        <v>211</v>
      </c>
      <c r="P212" s="14" t="e">
        <f aca="false">VLOOKUP(I212,J:M,4,FALSE())</f>
        <v>#N/A</v>
      </c>
      <c r="Q212" s="14" t="e">
        <f aca="false">VLOOKUP(H212,ClubNames,2,FALSE())</f>
        <v>#N/A</v>
      </c>
      <c r="R212" s="15" t="n">
        <f aca="false">TIME(A212,B212,C212)</f>
        <v>0</v>
      </c>
    </row>
    <row r="213" customFormat="false" ht="15.75" hidden="false" customHeight="false" outlineLevel="0" collapsed="false">
      <c r="H213" s="29" t="n">
        <f aca="false">IF(OR(RIGHT(D213,1)="V",RIGHT(D213,1)="J"),VALUE(LEFT(D213,LEN(D213)-1)),D213)</f>
        <v>0</v>
      </c>
      <c r="I213" s="28" t="e">
        <f aca="false">Q213&amp;COUNTIF($H$2:$H213,H213)</f>
        <v>#N/A</v>
      </c>
      <c r="J213" s="28" t="e">
        <f aca="false">VLOOKUP(L213,ClubNames,2,FALSE())&amp;COUNTIF($L$2:$L213,L213)</f>
        <v>#N/A</v>
      </c>
      <c r="O213" s="9" t="n">
        <v>212</v>
      </c>
      <c r="P213" s="14" t="e">
        <f aca="false">VLOOKUP(I213,J:M,4,FALSE())</f>
        <v>#N/A</v>
      </c>
      <c r="Q213" s="14" t="e">
        <f aca="false">VLOOKUP(H213,ClubNames,2,FALSE())</f>
        <v>#N/A</v>
      </c>
      <c r="R213" s="15" t="n">
        <f aca="false">TIME(A213,B213,C213)</f>
        <v>0</v>
      </c>
    </row>
    <row r="214" customFormat="false" ht="15.75" hidden="false" customHeight="false" outlineLevel="0" collapsed="false">
      <c r="H214" s="29" t="n">
        <f aca="false">IF(OR(RIGHT(D214,1)="V",RIGHT(D214,1)="J"),VALUE(LEFT(D214,LEN(D214)-1)),D214)</f>
        <v>0</v>
      </c>
      <c r="I214" s="28" t="e">
        <f aca="false">Q214&amp;COUNTIF($H$2:$H214,H214)</f>
        <v>#N/A</v>
      </c>
      <c r="J214" s="28" t="e">
        <f aca="false">VLOOKUP(L214,ClubNames,2,FALSE())&amp;COUNTIF($L$2:$L214,L214)</f>
        <v>#N/A</v>
      </c>
      <c r="O214" s="9" t="n">
        <v>213</v>
      </c>
      <c r="P214" s="14" t="e">
        <f aca="false">VLOOKUP(I214,J:M,4,FALSE())</f>
        <v>#N/A</v>
      </c>
      <c r="Q214" s="14" t="e">
        <f aca="false">VLOOKUP(H214,ClubNames,2,FALSE())</f>
        <v>#N/A</v>
      </c>
      <c r="R214" s="15" t="n">
        <f aca="false">TIME(A214,B214,C214)</f>
        <v>0</v>
      </c>
    </row>
    <row r="215" customFormat="false" ht="15.75" hidden="false" customHeight="false" outlineLevel="0" collapsed="false">
      <c r="H215" s="29" t="n">
        <f aca="false">IF(OR(RIGHT(D215,1)="V",RIGHT(D215,1)="J"),VALUE(LEFT(D215,LEN(D215)-1)),D215)</f>
        <v>0</v>
      </c>
      <c r="I215" s="28" t="e">
        <f aca="false">Q215&amp;COUNTIF($H$2:$H215,H215)</f>
        <v>#N/A</v>
      </c>
      <c r="J215" s="28" t="e">
        <f aca="false">VLOOKUP(L215,ClubNames,2,FALSE())&amp;COUNTIF($L$2:$L215,L215)</f>
        <v>#N/A</v>
      </c>
      <c r="O215" s="9" t="n">
        <v>214</v>
      </c>
      <c r="P215" s="14" t="e">
        <f aca="false">VLOOKUP(I215,J:M,4,FALSE())</f>
        <v>#N/A</v>
      </c>
      <c r="Q215" s="14" t="e">
        <f aca="false">VLOOKUP(H215,ClubNames,2,FALSE())</f>
        <v>#N/A</v>
      </c>
      <c r="R215" s="15" t="n">
        <f aca="false">TIME(A215,B215,C215)</f>
        <v>0</v>
      </c>
    </row>
    <row r="216" customFormat="false" ht="15.75" hidden="false" customHeight="false" outlineLevel="0" collapsed="false">
      <c r="H216" s="29" t="n">
        <f aca="false">IF(OR(RIGHT(D216,1)="V",RIGHT(D216,1)="J"),VALUE(LEFT(D216,LEN(D216)-1)),D216)</f>
        <v>0</v>
      </c>
      <c r="I216" s="28" t="e">
        <f aca="false">Q216&amp;COUNTIF($H$2:$H216,H216)</f>
        <v>#N/A</v>
      </c>
      <c r="J216" s="28" t="e">
        <f aca="false">VLOOKUP(L216,ClubNames,2,FALSE())&amp;COUNTIF($L$2:$L216,L216)</f>
        <v>#N/A</v>
      </c>
      <c r="O216" s="9" t="n">
        <v>215</v>
      </c>
      <c r="P216" s="14" t="e">
        <f aca="false">VLOOKUP(I216,J:M,4,FALSE())</f>
        <v>#N/A</v>
      </c>
      <c r="Q216" s="14" t="e">
        <f aca="false">VLOOKUP(H216,ClubNames,2,FALSE())</f>
        <v>#N/A</v>
      </c>
      <c r="R216" s="15" t="n">
        <f aca="false">TIME(A216,B216,C216)</f>
        <v>0</v>
      </c>
    </row>
    <row r="217" customFormat="false" ht="15.75" hidden="false" customHeight="false" outlineLevel="0" collapsed="false">
      <c r="H217" s="29" t="n">
        <f aca="false">IF(OR(RIGHT(D217,1)="V",RIGHT(D217,1)="J"),VALUE(LEFT(D217,LEN(D217)-1)),D217)</f>
        <v>0</v>
      </c>
      <c r="I217" s="28" t="e">
        <f aca="false">Q217&amp;COUNTIF($H$2:$H217,H217)</f>
        <v>#N/A</v>
      </c>
      <c r="J217" s="28" t="e">
        <f aca="false">VLOOKUP(L217,ClubNames,2,FALSE())&amp;COUNTIF($L$2:$L217,L217)</f>
        <v>#N/A</v>
      </c>
      <c r="O217" s="9" t="n">
        <v>216</v>
      </c>
      <c r="P217" s="14" t="e">
        <f aca="false">VLOOKUP(I217,J:M,4,FALSE())</f>
        <v>#N/A</v>
      </c>
      <c r="Q217" s="14" t="e">
        <f aca="false">VLOOKUP(H217,ClubNames,2,FALSE())</f>
        <v>#N/A</v>
      </c>
      <c r="R217" s="15" t="n">
        <f aca="false">TIME(A217,B217,C217)</f>
        <v>0</v>
      </c>
    </row>
    <row r="218" customFormat="false" ht="15.75" hidden="false" customHeight="false" outlineLevel="0" collapsed="false">
      <c r="H218" s="29" t="n">
        <f aca="false">IF(OR(RIGHT(D218,1)="V",RIGHT(D218,1)="J"),VALUE(LEFT(D218,LEN(D218)-1)),D218)</f>
        <v>0</v>
      </c>
      <c r="I218" s="28" t="e">
        <f aca="false">Q218&amp;COUNTIF($H$2:$H218,H218)</f>
        <v>#N/A</v>
      </c>
      <c r="J218" s="28" t="e">
        <f aca="false">VLOOKUP(L218,ClubNames,2,FALSE())&amp;COUNTIF($L$2:$L218,L218)</f>
        <v>#N/A</v>
      </c>
      <c r="O218" s="9" t="n">
        <v>217</v>
      </c>
      <c r="P218" s="14" t="e">
        <f aca="false">VLOOKUP(I218,J:M,4,FALSE())</f>
        <v>#N/A</v>
      </c>
      <c r="Q218" s="14" t="e">
        <f aca="false">VLOOKUP(H218,ClubNames,2,FALSE())</f>
        <v>#N/A</v>
      </c>
      <c r="R218" s="15" t="n">
        <f aca="false">TIME(A218,B218,C218)</f>
        <v>0</v>
      </c>
    </row>
    <row r="219" customFormat="false" ht="15.75" hidden="false" customHeight="false" outlineLevel="0" collapsed="false">
      <c r="H219" s="29" t="n">
        <f aca="false">IF(OR(RIGHT(D219,1)="V",RIGHT(D219,1)="J"),VALUE(LEFT(D219,LEN(D219)-1)),D219)</f>
        <v>0</v>
      </c>
      <c r="I219" s="28" t="e">
        <f aca="false">Q219&amp;COUNTIF($H$2:$H219,H219)</f>
        <v>#N/A</v>
      </c>
      <c r="J219" s="28" t="e">
        <f aca="false">VLOOKUP(L219,ClubNames,2,FALSE())&amp;COUNTIF($L$2:$L219,L219)</f>
        <v>#N/A</v>
      </c>
      <c r="O219" s="9" t="n">
        <v>218</v>
      </c>
      <c r="P219" s="14" t="e">
        <f aca="false">VLOOKUP(I219,J:M,4,FALSE())</f>
        <v>#N/A</v>
      </c>
      <c r="Q219" s="14" t="e">
        <f aca="false">VLOOKUP(H219,ClubNames,2,FALSE())</f>
        <v>#N/A</v>
      </c>
      <c r="R219" s="15" t="n">
        <f aca="false">TIME(A219,B219,C219)</f>
        <v>0</v>
      </c>
    </row>
    <row r="220" customFormat="false" ht="15.75" hidden="false" customHeight="false" outlineLevel="0" collapsed="false">
      <c r="H220" s="29" t="n">
        <f aca="false">IF(OR(RIGHT(D220,1)="V",RIGHT(D220,1)="J"),VALUE(LEFT(D220,LEN(D220)-1)),D220)</f>
        <v>0</v>
      </c>
      <c r="I220" s="28" t="e">
        <f aca="false">Q220&amp;COUNTIF($H$2:$H220,H220)</f>
        <v>#N/A</v>
      </c>
      <c r="J220" s="28" t="e">
        <f aca="false">VLOOKUP(L220,ClubNames,2,FALSE())&amp;COUNTIF($L$2:$L220,L220)</f>
        <v>#N/A</v>
      </c>
      <c r="O220" s="9" t="n">
        <v>219</v>
      </c>
      <c r="P220" s="14" t="e">
        <f aca="false">VLOOKUP(I220,J:M,4,FALSE())</f>
        <v>#N/A</v>
      </c>
      <c r="Q220" s="14" t="e">
        <f aca="false">VLOOKUP(H220,ClubNames,2,FALSE())</f>
        <v>#N/A</v>
      </c>
      <c r="R220" s="15" t="n">
        <f aca="false">TIME(A220,B220,C220)</f>
        <v>0</v>
      </c>
    </row>
    <row r="221" customFormat="false" ht="15.75" hidden="false" customHeight="false" outlineLevel="0" collapsed="false">
      <c r="H221" s="29" t="n">
        <f aca="false">IF(OR(RIGHT(D221,1)="V",RIGHT(D221,1)="J"),VALUE(LEFT(D221,LEN(D221)-1)),D221)</f>
        <v>0</v>
      </c>
      <c r="I221" s="28" t="e">
        <f aca="false">Q221&amp;COUNTIF($H$2:$H221,H221)</f>
        <v>#N/A</v>
      </c>
      <c r="J221" s="28" t="e">
        <f aca="false">VLOOKUP(L221,ClubNames,2,FALSE())&amp;COUNTIF($L$2:$L221,L221)</f>
        <v>#N/A</v>
      </c>
      <c r="O221" s="9" t="n">
        <v>220</v>
      </c>
      <c r="P221" s="14" t="e">
        <f aca="false">VLOOKUP(I221,J:M,4,FALSE())</f>
        <v>#N/A</v>
      </c>
      <c r="Q221" s="14" t="e">
        <f aca="false">VLOOKUP(H221,ClubNames,2,FALSE())</f>
        <v>#N/A</v>
      </c>
      <c r="R221" s="15" t="n">
        <f aca="false">TIME(A221,B221,C221)</f>
        <v>0</v>
      </c>
    </row>
    <row r="222" customFormat="false" ht="15.75" hidden="false" customHeight="false" outlineLevel="0" collapsed="false">
      <c r="H222" s="29" t="n">
        <f aca="false">IF(OR(RIGHT(D222,1)="V",RIGHT(D222,1)="J"),VALUE(LEFT(D222,LEN(D222)-1)),D222)</f>
        <v>0</v>
      </c>
      <c r="I222" s="28" t="e">
        <f aca="false">Q222&amp;COUNTIF($H$2:$H222,H222)</f>
        <v>#N/A</v>
      </c>
      <c r="J222" s="28" t="e">
        <f aca="false">VLOOKUP(L222,ClubNames,2,FALSE())&amp;COUNTIF($L$2:$L222,L222)</f>
        <v>#N/A</v>
      </c>
      <c r="O222" s="9" t="n">
        <v>221</v>
      </c>
      <c r="P222" s="14" t="e">
        <f aca="false">VLOOKUP(I222,J:M,4,FALSE())</f>
        <v>#N/A</v>
      </c>
      <c r="Q222" s="14" t="e">
        <f aca="false">VLOOKUP(H222,ClubNames,2,FALSE())</f>
        <v>#N/A</v>
      </c>
      <c r="R222" s="15" t="n">
        <f aca="false">TIME(A222,B222,C222)</f>
        <v>0</v>
      </c>
    </row>
    <row r="223" customFormat="false" ht="15.75" hidden="false" customHeight="false" outlineLevel="0" collapsed="false">
      <c r="H223" s="29" t="n">
        <f aca="false">IF(OR(RIGHT(D223,1)="V",RIGHT(D223,1)="J"),VALUE(LEFT(D223,LEN(D223)-1)),D223)</f>
        <v>0</v>
      </c>
      <c r="I223" s="28" t="e">
        <f aca="false">Q223&amp;COUNTIF($H$2:$H223,H223)</f>
        <v>#N/A</v>
      </c>
      <c r="J223" s="28" t="e">
        <f aca="false">VLOOKUP(L223,ClubNames,2,FALSE())&amp;COUNTIF($L$2:$L223,L223)</f>
        <v>#N/A</v>
      </c>
      <c r="O223" s="9" t="n">
        <v>222</v>
      </c>
      <c r="P223" s="14" t="e">
        <f aca="false">VLOOKUP(I223,J:M,4,FALSE())</f>
        <v>#N/A</v>
      </c>
      <c r="Q223" s="14" t="e">
        <f aca="false">VLOOKUP(H223,ClubNames,2,FALSE())</f>
        <v>#N/A</v>
      </c>
      <c r="R223" s="15" t="n">
        <f aca="false">TIME(A223,B223,C223)</f>
        <v>0</v>
      </c>
    </row>
    <row r="224" customFormat="false" ht="15.75" hidden="false" customHeight="false" outlineLevel="0" collapsed="false">
      <c r="H224" s="29" t="n">
        <f aca="false">IF(OR(RIGHT(D224,1)="V",RIGHT(D224,1)="J"),VALUE(LEFT(D224,LEN(D224)-1)),D224)</f>
        <v>0</v>
      </c>
      <c r="I224" s="28" t="e">
        <f aca="false">Q224&amp;COUNTIF($H$2:$H224,H224)</f>
        <v>#N/A</v>
      </c>
      <c r="J224" s="28" t="e">
        <f aca="false">VLOOKUP(L224,ClubNames,2,FALSE())&amp;COUNTIF($L$2:$L224,L224)</f>
        <v>#N/A</v>
      </c>
      <c r="O224" s="9" t="n">
        <v>223</v>
      </c>
      <c r="P224" s="14" t="e">
        <f aca="false">VLOOKUP(I224,J:M,4,FALSE())</f>
        <v>#N/A</v>
      </c>
      <c r="Q224" s="14" t="e">
        <f aca="false">VLOOKUP(H224,ClubNames,2,FALSE())</f>
        <v>#N/A</v>
      </c>
      <c r="R224" s="15" t="n">
        <f aca="false">TIME(A224,B224,C224)</f>
        <v>0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</f>
        <v>#N/A</v>
      </c>
      <c r="Q225" s="14" t="e">
        <f aca="false">VLOOKUP(H225,ClubNames,2,FALSE())</f>
        <v>#N/A</v>
      </c>
      <c r="R225" s="15" t="n">
        <f aca="false">TIME(A225,B225,C225)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</f>
        <v>#N/A</v>
      </c>
      <c r="Q226" s="14" t="e">
        <f aca="false">VLOOKUP(H226,ClubNames,2,FALSE())</f>
        <v>#N/A</v>
      </c>
      <c r="R226" s="15" t="n">
        <f aca="false">TIME(A226,B226,C226)</f>
        <v>0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</f>
        <v>#N/A</v>
      </c>
      <c r="Q227" s="14" t="e">
        <f aca="false">VLOOKUP(H227,ClubNames,2,FALSE())</f>
        <v>#N/A</v>
      </c>
      <c r="R227" s="15" t="n">
        <f aca="false">TIME(A227,B227,C227)</f>
        <v>0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</f>
        <v>#N/A</v>
      </c>
      <c r="Q228" s="14" t="e">
        <f aca="false">VLOOKUP(H228,ClubNames,2,FALSE())</f>
        <v>#N/A</v>
      </c>
      <c r="R228" s="15" t="n">
        <f aca="false">TIME(A228,B228,C228)</f>
        <v>0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</f>
        <v>#N/A</v>
      </c>
      <c r="Q229" s="14" t="e">
        <f aca="false">VLOOKUP(H229,ClubNames,2,FALSE())</f>
        <v>#N/A</v>
      </c>
      <c r="R229" s="15" t="n">
        <f aca="false">TIME(A229,B229,C229)</f>
        <v>0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</f>
        <v>#N/A</v>
      </c>
      <c r="Q230" s="14" t="e">
        <f aca="false">VLOOKUP(H230,ClubNames,2,FALSE())</f>
        <v>#N/A</v>
      </c>
      <c r="R230" s="15" t="n">
        <f aca="false">TIME(A230,B230,C230)</f>
        <v>0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</f>
        <v>#N/A</v>
      </c>
      <c r="Q231" s="14" t="e">
        <f aca="false">VLOOKUP(H231,ClubNames,2,FALSE())</f>
        <v>#N/A</v>
      </c>
      <c r="R231" s="15" t="n">
        <f aca="false">TIME(A231,B231,C231)</f>
        <v>0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</f>
        <v>#N/A</v>
      </c>
      <c r="Q232" s="14" t="e">
        <f aca="false">VLOOKUP(H232,ClubNames,2,FALSE())</f>
        <v>#N/A</v>
      </c>
      <c r="R232" s="15" t="n">
        <f aca="false">TIME(A232,B232,C232)</f>
        <v>0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</f>
        <v>#N/A</v>
      </c>
      <c r="Q233" s="14" t="e">
        <f aca="false">VLOOKUP(H233,ClubNames,2,FALSE())</f>
        <v>#N/A</v>
      </c>
      <c r="R233" s="15" t="n">
        <f aca="false">TIME(A233,B233,C233)</f>
        <v>0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</f>
        <v>#N/A</v>
      </c>
      <c r="Q234" s="14" t="e">
        <f aca="false">VLOOKUP(H234,ClubNames,2,FALSE())</f>
        <v>#N/A</v>
      </c>
      <c r="R234" s="15" t="n">
        <f aca="false">TIME(A234,B234,C234)</f>
        <v>0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</f>
        <v>#N/A</v>
      </c>
      <c r="Q235" s="14" t="e">
        <f aca="false">VLOOKUP(H235,ClubNames,2,FALSE())</f>
        <v>#N/A</v>
      </c>
      <c r="R235" s="15" t="n">
        <f aca="false">TIME(A235,B235,C235)</f>
        <v>0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</f>
        <v>#N/A</v>
      </c>
      <c r="Q236" s="14" t="e">
        <f aca="false">VLOOKUP(H236,ClubNames,2,FALSE())</f>
        <v>#N/A</v>
      </c>
      <c r="R236" s="15" t="n">
        <f aca="false">TIME(A236,B236,C236)</f>
        <v>0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</f>
        <v>#N/A</v>
      </c>
      <c r="Q237" s="14" t="e">
        <f aca="false">VLOOKUP(H237,ClubNames,2,FALSE())</f>
        <v>#N/A</v>
      </c>
      <c r="R237" s="15" t="n">
        <f aca="false">TIME(A237,B237,C237)</f>
        <v>0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</f>
        <v>#N/A</v>
      </c>
      <c r="Q238" s="14" t="e">
        <f aca="false">VLOOKUP(H238,ClubNames,2,FALSE())</f>
        <v>#N/A</v>
      </c>
      <c r="R238" s="15" t="n">
        <f aca="false">TIME(A238,B238,C238)</f>
        <v>0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</f>
        <v>#N/A</v>
      </c>
      <c r="Q239" s="14" t="e">
        <f aca="false">VLOOKUP(H239,ClubNames,2,FALSE())</f>
        <v>#N/A</v>
      </c>
      <c r="R239" s="15" t="n">
        <f aca="false">TIME(A239,B239,C239)</f>
        <v>0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</f>
        <v>#N/A</v>
      </c>
      <c r="Q240" s="14" t="e">
        <f aca="false">VLOOKUP(H240,ClubNames,2,FALSE())</f>
        <v>#N/A</v>
      </c>
      <c r="R240" s="15" t="n">
        <f aca="false">TIME(A240,B240,C240)</f>
        <v>0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</f>
        <v>#N/A</v>
      </c>
      <c r="Q241" s="14" t="e">
        <f aca="false">VLOOKUP(H241,ClubNames,2,FALSE())</f>
        <v>#N/A</v>
      </c>
      <c r="R241" s="15" t="n">
        <f aca="false">TIME(A241,B241,C241)</f>
        <v>0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</f>
        <v>#N/A</v>
      </c>
      <c r="Q242" s="14" t="e">
        <f aca="false">VLOOKUP(H242,ClubNames,2,FALSE())</f>
        <v>#N/A</v>
      </c>
      <c r="R242" s="15" t="n">
        <f aca="false">TIME(A242,B242,C242)</f>
        <v>0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</f>
        <v>#N/A</v>
      </c>
      <c r="Q243" s="14" t="e">
        <f aca="false">VLOOKUP(H243,ClubNames,2,FALSE())</f>
        <v>#N/A</v>
      </c>
      <c r="R243" s="15" t="n">
        <f aca="false">TIME(A243,B243,C243)</f>
        <v>0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</f>
        <v>#N/A</v>
      </c>
      <c r="Q244" s="14" t="e">
        <f aca="false">VLOOKUP(H244,ClubNames,2,FALSE())</f>
        <v>#N/A</v>
      </c>
      <c r="R244" s="15" t="n">
        <f aca="false">TIME(A244,B244,C244)</f>
        <v>0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</f>
        <v>#N/A</v>
      </c>
      <c r="Q245" s="14" t="e">
        <f aca="false">VLOOKUP(H245,ClubNames,2,FALSE())</f>
        <v>#N/A</v>
      </c>
      <c r="R245" s="15" t="n">
        <f aca="false">TIME(A245,B245,C245)</f>
        <v>0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</f>
        <v>#N/A</v>
      </c>
      <c r="Q246" s="14" t="e">
        <f aca="false">VLOOKUP(H246,ClubNames,2,FALSE())</f>
        <v>#N/A</v>
      </c>
      <c r="R246" s="15" t="n">
        <f aca="false">TIME(A246,B246,C246)</f>
        <v>0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</f>
        <v>#N/A</v>
      </c>
      <c r="Q247" s="14" t="e">
        <f aca="false">VLOOKUP(H247,ClubNames,2,FALSE())</f>
        <v>#N/A</v>
      </c>
      <c r="R247" s="15" t="n">
        <f aca="false">TIME(A247,B247,C247)</f>
        <v>0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</f>
        <v>#N/A</v>
      </c>
      <c r="Q248" s="14" t="e">
        <f aca="false">VLOOKUP(H248,ClubNames,2,FALSE())</f>
        <v>#N/A</v>
      </c>
      <c r="R248" s="15" t="n">
        <f aca="false">TIME(A248,B248,C248)</f>
        <v>0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</f>
        <v>#N/A</v>
      </c>
      <c r="Q249" s="14" t="e">
        <f aca="false">VLOOKUP(H249,ClubNames,2,FALSE())</f>
        <v>#N/A</v>
      </c>
      <c r="R249" s="15" t="n">
        <f aca="false">TIME(A249,B249,C249)</f>
        <v>0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</f>
        <v>#N/A</v>
      </c>
      <c r="Q250" s="14" t="e">
        <f aca="false">VLOOKUP(H250,ClubNames,2,FALSE())</f>
        <v>#N/A</v>
      </c>
      <c r="R250" s="15" t="n">
        <f aca="false">TIME(A250,B250,C250)</f>
        <v>0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</f>
        <v>#N/A</v>
      </c>
      <c r="Q251" s="14" t="e">
        <f aca="false">VLOOKUP(H251,ClubNames,2,FALSE())</f>
        <v>#N/A</v>
      </c>
      <c r="R251" s="15" t="n">
        <f aca="false">TIME(A251,B251,C251)</f>
        <v>0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</f>
        <v>#N/A</v>
      </c>
      <c r="Q252" s="14" t="e">
        <f aca="false">VLOOKUP(H252,ClubNames,2,FALSE())</f>
        <v>#N/A</v>
      </c>
      <c r="R252" s="15" t="n">
        <f aca="false">TIME(A252,B252,C252)</f>
        <v>0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</f>
        <v>#N/A</v>
      </c>
      <c r="Q253" s="14" t="e">
        <f aca="false">VLOOKUP(H253,ClubNames,2,FALSE())</f>
        <v>#N/A</v>
      </c>
      <c r="R253" s="15" t="n">
        <f aca="false">TIME(A253,B253,C253)</f>
        <v>0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</f>
        <v>#N/A</v>
      </c>
      <c r="Q254" s="14" t="e">
        <f aca="false">VLOOKUP(H254,ClubNames,2,FALSE())</f>
        <v>#N/A</v>
      </c>
      <c r="R254" s="15" t="n">
        <f aca="false">TIME(A254,B254,C254)</f>
        <v>0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</f>
        <v>#N/A</v>
      </c>
      <c r="Q255" s="14" t="e">
        <f aca="false">VLOOKUP(H255,ClubNames,2,FALSE())</f>
        <v>#N/A</v>
      </c>
      <c r="R255" s="15" t="n">
        <f aca="false">TIME(A255,B255,C255)</f>
        <v>0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</f>
        <v>#N/A</v>
      </c>
      <c r="Q256" s="14" t="e">
        <f aca="false">VLOOKUP(H256,ClubNames,2,FALSE())</f>
        <v>#N/A</v>
      </c>
      <c r="R256" s="15" t="n">
        <f aca="false">TIME(A256,B256,C256)</f>
        <v>0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</f>
        <v>#N/A</v>
      </c>
      <c r="Q257" s="14" t="e">
        <f aca="false">VLOOKUP(H257,ClubNames,2,FALSE())</f>
        <v>#N/A</v>
      </c>
      <c r="R257" s="15" t="n">
        <f aca="false">TIME(A257,B257,C257)</f>
        <v>0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</f>
        <v>#N/A</v>
      </c>
      <c r="Q258" s="14" t="e">
        <f aca="false">VLOOKUP(H258,ClubNames,2,FALSE())</f>
        <v>#N/A</v>
      </c>
      <c r="R258" s="15" t="n">
        <f aca="false">TIME(A258,B258,C258)</f>
        <v>0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</f>
        <v>#N/A</v>
      </c>
      <c r="Q259" s="14" t="e">
        <f aca="false">VLOOKUP(H259,ClubNames,2,FALSE())</f>
        <v>#N/A</v>
      </c>
      <c r="R259" s="15" t="n">
        <f aca="false">TIME(A259,B259,C259)</f>
        <v>0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</f>
        <v>#N/A</v>
      </c>
      <c r="Q260" s="14" t="e">
        <f aca="false">VLOOKUP(H260,ClubNames,2,FALSE())</f>
        <v>#N/A</v>
      </c>
      <c r="R260" s="15" t="n">
        <f aca="false">TIME(A260,B260,C260)</f>
        <v>0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</f>
        <v>#N/A</v>
      </c>
      <c r="Q261" s="14" t="e">
        <f aca="false">VLOOKUP(H261,ClubNames,2,FALSE())</f>
        <v>#N/A</v>
      </c>
      <c r="R261" s="15" t="n">
        <f aca="false">TIME(A261,B261,C261)</f>
        <v>0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</f>
        <v>#N/A</v>
      </c>
      <c r="Q262" s="14" t="e">
        <f aca="false">VLOOKUP(H262,ClubNames,2,FALSE())</f>
        <v>#N/A</v>
      </c>
      <c r="R262" s="15" t="n">
        <f aca="false">TIME(A262,B262,C262)</f>
        <v>0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</f>
        <v>#N/A</v>
      </c>
      <c r="Q263" s="14" t="e">
        <f aca="false">VLOOKUP(H263,ClubNames,2,FALSE())</f>
        <v>#N/A</v>
      </c>
      <c r="R263" s="15" t="n">
        <f aca="false">TIME(A263,B263,C263)</f>
        <v>0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</f>
        <v>#N/A</v>
      </c>
      <c r="Q264" s="14" t="e">
        <f aca="false">VLOOKUP(H264,ClubNames,2,FALSE())</f>
        <v>#N/A</v>
      </c>
      <c r="R264" s="15" t="n">
        <f aca="false">TIME(A264,B264,C264)</f>
        <v>0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</f>
        <v>#N/A</v>
      </c>
      <c r="Q265" s="14" t="e">
        <f aca="false">VLOOKUP(H265,ClubNames,2,FALSE())</f>
        <v>#N/A</v>
      </c>
      <c r="R265" s="15" t="n">
        <f aca="false">TIME(A265,B265,C265)</f>
        <v>0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</f>
        <v>#N/A</v>
      </c>
      <c r="Q266" s="14" t="e">
        <f aca="false">VLOOKUP(H266,ClubNames,2,FALSE())</f>
        <v>#N/A</v>
      </c>
      <c r="R266" s="15" t="n">
        <f aca="false">TIME(A266,B266,C266)</f>
        <v>0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</f>
        <v>#N/A</v>
      </c>
      <c r="Q267" s="14" t="e">
        <f aca="false">VLOOKUP(H267,ClubNames,2,FALSE())</f>
        <v>#N/A</v>
      </c>
      <c r="R267" s="15" t="n">
        <f aca="false">TIME(A267,B267,C267)</f>
        <v>0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</f>
        <v>#N/A</v>
      </c>
      <c r="Q268" s="14" t="e">
        <f aca="false">VLOOKUP(H268,ClubNames,2,FALSE())</f>
        <v>#N/A</v>
      </c>
      <c r="R268" s="15" t="n">
        <f aca="false">TIME(A268,B268,C268)</f>
        <v>0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</f>
        <v>#N/A</v>
      </c>
      <c r="Q269" s="14" t="e">
        <f aca="false">VLOOKUP(H269,ClubNames,2,FALSE())</f>
        <v>#N/A</v>
      </c>
      <c r="R269" s="15" t="n">
        <f aca="false">TIME(A269,B269,C269)</f>
        <v>0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</f>
        <v>#N/A</v>
      </c>
      <c r="Q270" s="14" t="e">
        <f aca="false">VLOOKUP(H270,ClubNames,2,FALSE())</f>
        <v>#N/A</v>
      </c>
      <c r="R270" s="15" t="n">
        <f aca="false">TIME(A270,B270,C270)</f>
        <v>0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</f>
        <v>#N/A</v>
      </c>
      <c r="Q271" s="14" t="e">
        <f aca="false">VLOOKUP(H271,ClubNames,2,FALSE())</f>
        <v>#N/A</v>
      </c>
      <c r="R271" s="15" t="n">
        <f aca="false">TIME(A271,B271,C271)</f>
        <v>0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</f>
        <v>#N/A</v>
      </c>
      <c r="Q272" s="14" t="e">
        <f aca="false">VLOOKUP(H272,ClubNames,2,FALSE())</f>
        <v>#N/A</v>
      </c>
      <c r="R272" s="15" t="n">
        <f aca="false">TIME(A272,B272,C272)</f>
        <v>0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</f>
        <v>#N/A</v>
      </c>
      <c r="Q273" s="14" t="e">
        <f aca="false">VLOOKUP(H273,ClubNames,2,FALSE())</f>
        <v>#N/A</v>
      </c>
      <c r="R273" s="15" t="n">
        <f aca="false">TIME(A273,B273,C273)</f>
        <v>0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</f>
        <v>#N/A</v>
      </c>
      <c r="Q274" s="14" t="e">
        <f aca="false">VLOOKUP(H274,ClubNames,2,FALSE())</f>
        <v>#N/A</v>
      </c>
      <c r="R274" s="15" t="n">
        <f aca="false">TIME(A274,B274,C274)</f>
        <v>0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</f>
        <v>#N/A</v>
      </c>
      <c r="Q275" s="14" t="e">
        <f aca="false">VLOOKUP(H275,ClubNames,2,FALSE())</f>
        <v>#N/A</v>
      </c>
      <c r="R275" s="15" t="n">
        <f aca="false">TIME(A275,B275,C275)</f>
        <v>0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</f>
        <v>#N/A</v>
      </c>
      <c r="Q276" s="14" t="e">
        <f aca="false">VLOOKUP(H276,ClubNames,2,FALSE())</f>
        <v>#N/A</v>
      </c>
      <c r="R276" s="15" t="n">
        <f aca="false">TIME(A276,B276,C276)</f>
        <v>0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</f>
        <v>#N/A</v>
      </c>
      <c r="Q277" s="14" t="e">
        <f aca="false">VLOOKUP(H277,ClubNames,2,FALSE())</f>
        <v>#N/A</v>
      </c>
      <c r="R277" s="15" t="n">
        <f aca="false">TIME(A277,B277,C277)</f>
        <v>0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</f>
        <v>#N/A</v>
      </c>
      <c r="Q278" s="14" t="e">
        <f aca="false">VLOOKUP(H278,ClubNames,2,FALSE())</f>
        <v>#N/A</v>
      </c>
      <c r="R278" s="15" t="n">
        <f aca="false">TIME(A278,B278,C278)</f>
        <v>0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</f>
        <v>#N/A</v>
      </c>
      <c r="Q279" s="14" t="e">
        <f aca="false">VLOOKUP(H279,ClubNames,2,FALSE())</f>
        <v>#N/A</v>
      </c>
      <c r="R279" s="15" t="n">
        <f aca="false">TIME(A279,B279,C279)</f>
        <v>0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</f>
        <v>#N/A</v>
      </c>
      <c r="Q280" s="14" t="e">
        <f aca="false">VLOOKUP(H280,ClubNames,2,FALSE())</f>
        <v>#N/A</v>
      </c>
      <c r="R280" s="15" t="n">
        <f aca="false">TIME(A280,B280,C280)</f>
        <v>0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</f>
        <v>#N/A</v>
      </c>
      <c r="Q281" s="14" t="e">
        <f aca="false">VLOOKUP(H281,ClubNames,2,FALSE())</f>
        <v>#N/A</v>
      </c>
      <c r="R281" s="15" t="n">
        <f aca="false">TIME(A281,B281,C281)</f>
        <v>0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</f>
        <v>#N/A</v>
      </c>
      <c r="Q282" s="14" t="e">
        <f aca="false">VLOOKUP(H282,ClubNames,2,FALSE())</f>
        <v>#N/A</v>
      </c>
      <c r="R282" s="15" t="n">
        <f aca="false">TIME(A282,B282,C282)</f>
        <v>0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</f>
        <v>#N/A</v>
      </c>
      <c r="Q283" s="14" t="e">
        <f aca="false">VLOOKUP(H283,ClubNames,2,FALSE())</f>
        <v>#N/A</v>
      </c>
      <c r="R283" s="15" t="n">
        <f aca="false">TIME(A283,B283,C283)</f>
        <v>0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</f>
        <v>#N/A</v>
      </c>
      <c r="Q284" s="14" t="e">
        <f aca="false">VLOOKUP(H284,ClubNames,2,FALSE())</f>
        <v>#N/A</v>
      </c>
      <c r="R284" s="15" t="n">
        <f aca="false">TIME(A284,B284,C284)</f>
        <v>0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</f>
        <v>#N/A</v>
      </c>
      <c r="Q285" s="14" t="e">
        <f aca="false">VLOOKUP(H285,ClubNames,2,FALSE())</f>
        <v>#N/A</v>
      </c>
      <c r="R285" s="15" t="n">
        <f aca="false">TIME(A285,B285,C285)</f>
        <v>0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</f>
        <v>#N/A</v>
      </c>
      <c r="Q286" s="14" t="e">
        <f aca="false">VLOOKUP(H286,ClubNames,2,FALSE())</f>
        <v>#N/A</v>
      </c>
      <c r="R286" s="15" t="n">
        <f aca="false">TIME(A286,B286,C286)</f>
        <v>0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</f>
        <v>#N/A</v>
      </c>
      <c r="Q287" s="14" t="e">
        <f aca="false">VLOOKUP(H287,ClubNames,2,FALSE())</f>
        <v>#N/A</v>
      </c>
      <c r="R287" s="15" t="n">
        <f aca="false">TIME(A287,B287,C287)</f>
        <v>0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</f>
        <v>#N/A</v>
      </c>
      <c r="Q288" s="14" t="e">
        <f aca="false">VLOOKUP(H288,ClubNames,2,FALSE())</f>
        <v>#N/A</v>
      </c>
      <c r="R288" s="15" t="n">
        <f aca="false">TIME(A288,B288,C288)</f>
        <v>0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</f>
        <v>#N/A</v>
      </c>
      <c r="Q289" s="14" t="e">
        <f aca="false">VLOOKUP(H289,ClubNames,2,FALSE())</f>
        <v>#N/A</v>
      </c>
      <c r="R289" s="15" t="n">
        <f aca="false">TIME(A289,B289,C289)</f>
        <v>0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</f>
        <v>#N/A</v>
      </c>
      <c r="Q290" s="14" t="e">
        <f aca="false">VLOOKUP(H290,ClubNames,2,FALSE())</f>
        <v>#N/A</v>
      </c>
      <c r="R290" s="15" t="n">
        <f aca="false">TIME(A290,B290,C290)</f>
        <v>0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</f>
        <v>#N/A</v>
      </c>
      <c r="Q291" s="14" t="e">
        <f aca="false">VLOOKUP(H291,ClubNames,2,FALSE())</f>
        <v>#N/A</v>
      </c>
      <c r="R291" s="15" t="n">
        <f aca="false">TIME(A291,B291,C291)</f>
        <v>0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</f>
        <v>#N/A</v>
      </c>
      <c r="Q292" s="14" t="e">
        <f aca="false">VLOOKUP(H292,ClubNames,2,FALSE())</f>
        <v>#N/A</v>
      </c>
      <c r="R292" s="15" t="n">
        <f aca="false">TIME(A292,B292,C292)</f>
        <v>0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</f>
        <v>#N/A</v>
      </c>
      <c r="Q293" s="14" t="e">
        <f aca="false">VLOOKUP(H293,ClubNames,2,FALSE())</f>
        <v>#N/A</v>
      </c>
      <c r="R293" s="15" t="n">
        <f aca="false">TIME(A293,B293,C293)</f>
        <v>0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</f>
        <v>#N/A</v>
      </c>
      <c r="Q294" s="14" t="e">
        <f aca="false">VLOOKUP(H294,ClubNames,2,FALSE())</f>
        <v>#N/A</v>
      </c>
      <c r="R294" s="15" t="n">
        <f aca="false">TIME(A294,B294,C294)</f>
        <v>0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</f>
        <v>#N/A</v>
      </c>
      <c r="Q295" s="14" t="e">
        <f aca="false">VLOOKUP(H295,ClubNames,2,FALSE())</f>
        <v>#N/A</v>
      </c>
      <c r="R295" s="15" t="n">
        <f aca="false">TIME(A295,B295,C295)</f>
        <v>0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</f>
        <v>#N/A</v>
      </c>
      <c r="Q296" s="14" t="e">
        <f aca="false">VLOOKUP(H296,ClubNames,2,FALSE())</f>
        <v>#N/A</v>
      </c>
      <c r="R296" s="15" t="n">
        <f aca="false">TIME(A296,B296,C296)</f>
        <v>0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</f>
        <v>#N/A</v>
      </c>
      <c r="Q297" s="14" t="e">
        <f aca="false">VLOOKUP(H297,ClubNames,2,FALSE())</f>
        <v>#N/A</v>
      </c>
      <c r="R297" s="15" t="n">
        <f aca="false">TIME(A297,B297,C297)</f>
        <v>0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</f>
        <v>#N/A</v>
      </c>
      <c r="Q298" s="14" t="e">
        <f aca="false">VLOOKUP(H298,ClubNames,2,FALSE())</f>
        <v>#N/A</v>
      </c>
      <c r="R298" s="15" t="n">
        <f aca="false">TIME(A298,B298,C298)</f>
        <v>0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</f>
        <v>#N/A</v>
      </c>
      <c r="Q299" s="14" t="e">
        <f aca="false">VLOOKUP(H299,ClubNames,2,FALSE())</f>
        <v>#N/A</v>
      </c>
      <c r="R299" s="15" t="n">
        <f aca="false">TIME(A299,B299,C299)</f>
        <v>0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</f>
        <v>#N/A</v>
      </c>
      <c r="Q300" s="14" t="e">
        <f aca="false">VLOOKUP(H300,ClubNames,2,FALSE())</f>
        <v>#N/A</v>
      </c>
      <c r="R300" s="15" t="n">
        <f aca="false">TIME(A300,B300,C300)</f>
        <v>0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</f>
        <v>#N/A</v>
      </c>
      <c r="Q301" s="14" t="e">
        <f aca="false">VLOOKUP(H301,ClubNames,2,FALSE())</f>
        <v>#N/A</v>
      </c>
      <c r="R301" s="15" t="n">
        <f aca="false">TIME(A301,B301,C301)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301"/>
  <sheetViews>
    <sheetView showFormulas="false" showGridLines="true" showRowColHeaders="true" showZeros="true" rightToLeft="false" tabSelected="false" showOutlineSymbols="true" defaultGridColor="true" view="normal" topLeftCell="A115" colorId="64" zoomScale="100" zoomScaleNormal="100" zoomScalePageLayoutView="100" workbookViewId="0">
      <selection pane="topLeft" activeCell="M124" activeCellId="0" sqref="M124"/>
    </sheetView>
  </sheetViews>
  <sheetFormatPr defaultColWidth="10.62890625" defaultRowHeight="15.75" zeroHeight="false" outlineLevelRow="0" outlineLevelCol="0"/>
  <cols>
    <col collapsed="false" customWidth="true" hidden="false" outlineLevel="0" max="1" min="1" style="9" width="3.34"/>
    <col collapsed="false" customWidth="true" hidden="false" outlineLevel="0" max="2" min="2" style="10" width="4.83"/>
    <col collapsed="false" customWidth="true" hidden="false" outlineLevel="0" max="3" min="3" style="10" width="4.67"/>
    <col collapsed="false" customWidth="true" hidden="false" outlineLevel="0" max="4" min="4" style="11" width="7.33"/>
    <col collapsed="false" customWidth="true" hidden="false" outlineLevel="0" max="5" min="5" style="11" width="3.5"/>
    <col collapsed="false" customWidth="true" hidden="false" outlineLevel="0" max="6" min="6" style="11" width="30.34"/>
    <col collapsed="false" customWidth="true" hidden="false" outlineLevel="0" max="7" min="7" style="12" width="9.5"/>
    <col collapsed="false" customWidth="true" hidden="true" outlineLevel="0" max="8" min="8" style="12" width="9.5"/>
    <col collapsed="false" customWidth="true" hidden="true" outlineLevel="0" max="10" min="9" style="12" width="32.83"/>
    <col collapsed="false" customWidth="true" hidden="false" outlineLevel="0" max="11" min="11" style="13" width="2.33"/>
    <col collapsed="false" customWidth="true" hidden="false" outlineLevel="0" max="12" min="12" style="10" width="9.5"/>
    <col collapsed="false" customWidth="true" hidden="false" outlineLevel="0" max="13" min="13" style="11" width="20.17"/>
    <col collapsed="false" customWidth="true" hidden="false" outlineLevel="0" max="14" min="14" style="13" width="2.33"/>
    <col collapsed="false" customWidth="true" hidden="false" outlineLevel="0" max="15" min="15" style="12" width="4.67"/>
    <col collapsed="false" customWidth="true" hidden="false" outlineLevel="0" max="16" min="16" style="14" width="20.83"/>
    <col collapsed="false" customWidth="true" hidden="false" outlineLevel="0" max="17" min="17" style="14" width="27.67"/>
    <col collapsed="false" customWidth="true" hidden="false" outlineLevel="0" max="18" min="18" style="15" width="6.34"/>
  </cols>
  <sheetData>
    <row r="1" customFormat="false" ht="15.75" hidden="false" customHeight="false" outlineLevel="0" collapsed="false">
      <c r="A1" s="16" t="s">
        <v>57</v>
      </c>
      <c r="B1" s="80" t="s">
        <v>519</v>
      </c>
      <c r="C1" s="17" t="s">
        <v>59</v>
      </c>
      <c r="D1" s="18" t="s">
        <v>60</v>
      </c>
      <c r="E1" s="19"/>
      <c r="F1" s="19" t="s">
        <v>62</v>
      </c>
      <c r="G1" s="18" t="s">
        <v>63</v>
      </c>
      <c r="H1" s="18" t="s">
        <v>64</v>
      </c>
      <c r="I1" s="18" t="s">
        <v>65</v>
      </c>
      <c r="J1" s="18" t="s">
        <v>66</v>
      </c>
      <c r="K1" s="20"/>
      <c r="L1" s="17" t="s">
        <v>64</v>
      </c>
      <c r="M1" s="19" t="s">
        <v>67</v>
      </c>
      <c r="N1" s="20"/>
      <c r="O1" s="18" t="s">
        <v>68</v>
      </c>
      <c r="P1" s="21" t="s">
        <v>67</v>
      </c>
      <c r="Q1" s="21" t="s">
        <v>62</v>
      </c>
      <c r="R1" s="22" t="s">
        <v>69</v>
      </c>
    </row>
    <row r="2" customFormat="false" ht="15.75" hidden="false" customHeight="false" outlineLevel="0" collapsed="false">
      <c r="A2" s="16"/>
      <c r="B2" s="23" t="s">
        <v>320</v>
      </c>
      <c r="C2" s="24" t="n">
        <v>39</v>
      </c>
      <c r="D2" s="25" t="n">
        <v>18</v>
      </c>
      <c r="E2" s="26" t="n">
        <v>1</v>
      </c>
      <c r="F2" s="27" t="str">
        <f aca="false">Clubs!B3</f>
        <v>Edinburgh AC</v>
      </c>
      <c r="G2" s="28" t="n">
        <f aca="false">COUNTIF($H:$H,E2)</f>
        <v>23</v>
      </c>
      <c r="H2" s="29" t="n">
        <f aca="false">IF(OR(RIGHT(D2,1)="V",RIGHT(D2,1)="J"),VALUE(LEFT(D2,LEN(D2)-1)),D2)</f>
        <v>18</v>
      </c>
      <c r="I2" s="28" t="str">
        <f aca="false">Q2&amp;COUNTIF($H$2:$H2,H2)</f>
        <v>Central AC1</v>
      </c>
      <c r="J2" s="28" t="str">
        <f aca="false">VLOOKUP(L2,ClubNames,2,FALSE())&amp;COUNTIF($L$2:$L2,L2)</f>
        <v>Edinburgh AC1</v>
      </c>
      <c r="L2" s="30" t="n">
        <v>1</v>
      </c>
      <c r="M2" s="31" t="s">
        <v>638</v>
      </c>
      <c r="O2" s="9" t="n">
        <v>1</v>
      </c>
      <c r="P2" s="14" t="str">
        <f aca="false">VLOOKUP(I2,J:M,4,FALSE())&amp;IF(RIGHT(D2,1)="V"," (V)",IF(RIGHT(D2,1)="J"," (J)",""))</f>
        <v>Jamie Crowe</v>
      </c>
      <c r="Q2" s="14" t="str">
        <f aca="false">VLOOKUP(H2,ClubNames,2,FALSE())</f>
        <v>Central AC</v>
      </c>
      <c r="R2" s="15" t="n">
        <f aca="false">TIME(A2,B2,C2)</f>
        <v>0.0178125</v>
      </c>
    </row>
    <row r="3" customFormat="false" ht="15.75" hidden="false" customHeight="false" outlineLevel="0" collapsed="false">
      <c r="A3" s="16"/>
      <c r="B3" s="23" t="s">
        <v>320</v>
      </c>
      <c r="C3" s="24" t="n">
        <v>59</v>
      </c>
      <c r="D3" s="25" t="n">
        <v>18</v>
      </c>
      <c r="E3" s="26" t="n">
        <v>2</v>
      </c>
      <c r="F3" s="27" t="str">
        <f aca="false">Clubs!B4</f>
        <v>Perth Road Runners</v>
      </c>
      <c r="G3" s="28" t="n">
        <f aca="false">COUNTIF($H:$H,E3)</f>
        <v>6</v>
      </c>
      <c r="H3" s="29" t="n">
        <f aca="false">IF(OR(RIGHT(D3,1)="V",RIGHT(D3,1)="J"),VALUE(LEFT(D3,LEN(D3)-1)),D3)</f>
        <v>18</v>
      </c>
      <c r="I3" s="28" t="str">
        <f aca="false">Q3&amp;COUNTIF($H$2:$H3,H3)</f>
        <v>Central AC2</v>
      </c>
      <c r="J3" s="28" t="str">
        <f aca="false">VLOOKUP(L3,ClubNames,2,FALSE())&amp;COUNTIF($L$2:$L3,L3)</f>
        <v>Edinburgh AC2</v>
      </c>
      <c r="L3" s="30" t="n">
        <v>1</v>
      </c>
      <c r="M3" s="31" t="s">
        <v>639</v>
      </c>
      <c r="O3" s="9" t="n">
        <f aca="false">1+O2</f>
        <v>2</v>
      </c>
      <c r="P3" s="14" t="str">
        <f aca="false">VLOOKUP(I3,J:M,4,FALSE())&amp;IF(RIGHT(D3,1)="V"," (V)",IF(RIGHT(D3,1)="J"," (J)",""))</f>
        <v>Hamish Hickey</v>
      </c>
      <c r="Q3" s="14" t="str">
        <f aca="false">VLOOKUP(H3,ClubNames,2,FALSE())</f>
        <v>Central AC</v>
      </c>
      <c r="R3" s="15" t="n">
        <f aca="false">TIME(A3,B3,C3)</f>
        <v>0.0180439814814815</v>
      </c>
      <c r="S3" s="81" t="b">
        <f aca="false">R3&gt;=R2</f>
        <v>1</v>
      </c>
    </row>
    <row r="4" customFormat="false" ht="15.75" hidden="false" customHeight="false" outlineLevel="0" collapsed="false">
      <c r="A4" s="16"/>
      <c r="B4" s="23" t="s">
        <v>337</v>
      </c>
      <c r="C4" s="24" t="n">
        <v>58</v>
      </c>
      <c r="D4" s="25" t="n">
        <v>8</v>
      </c>
      <c r="E4" s="26" t="n">
        <v>3</v>
      </c>
      <c r="F4" s="27" t="str">
        <f aca="false">Clubs!B5</f>
        <v>Lothian Running Club</v>
      </c>
      <c r="G4" s="28" t="n">
        <f aca="false">COUNTIF($H:$H,E4)</f>
        <v>21</v>
      </c>
      <c r="H4" s="29" t="n">
        <f aca="false">IF(OR(RIGHT(D4,1)="V",RIGHT(D4,1)="J"),VALUE(LEFT(D4,LEN(D4)-1)),D4)</f>
        <v>8</v>
      </c>
      <c r="I4" s="28" t="str">
        <f aca="false">Q4&amp;COUNTIF($H$2:$H4,H4)</f>
        <v>Fife AC1</v>
      </c>
      <c r="J4" s="28" t="str">
        <f aca="false">VLOOKUP(L4,ClubNames,2,FALSE())&amp;COUNTIF($L$2:$L4,L4)</f>
        <v>Edinburgh AC3</v>
      </c>
      <c r="L4" s="30" t="n">
        <v>1</v>
      </c>
      <c r="M4" s="31" t="s">
        <v>640</v>
      </c>
      <c r="O4" s="9" t="n">
        <f aca="false">1+O3</f>
        <v>3</v>
      </c>
      <c r="P4" s="14" t="str">
        <f aca="false">VLOOKUP(I4,J:M,4,FALSE())&amp;IF(RIGHT(D4,1)="V"," (V)",IF(RIGHT(D4,1)="J"," (J)",""))</f>
        <v>Logan Rees</v>
      </c>
      <c r="Q4" s="14" t="str">
        <f aca="false">VLOOKUP(H4,ClubNames,2,FALSE())</f>
        <v>Fife AC</v>
      </c>
      <c r="R4" s="15" t="n">
        <f aca="false">TIME(A4,B4,C4)</f>
        <v>0.0187268518518519</v>
      </c>
      <c r="S4" s="81" t="b">
        <f aca="false">R4&gt;=R3</f>
        <v>1</v>
      </c>
    </row>
    <row r="5" customFormat="false" ht="15.75" hidden="false" customHeight="false" outlineLevel="0" collapsed="false">
      <c r="A5" s="16"/>
      <c r="B5" s="23" t="s">
        <v>357</v>
      </c>
      <c r="C5" s="24" t="n">
        <v>16</v>
      </c>
      <c r="D5" s="25" t="n">
        <v>3</v>
      </c>
      <c r="E5" s="26" t="n">
        <v>4</v>
      </c>
      <c r="F5" s="27" t="str">
        <f aca="false">Clubs!B6</f>
        <v>Teviotdale Harriers</v>
      </c>
      <c r="G5" s="28" t="n">
        <f aca="false">COUNTIF($H:$H,E5)</f>
        <v>1</v>
      </c>
      <c r="H5" s="29" t="n">
        <f aca="false">IF(OR(RIGHT(D5,1)="V",RIGHT(D5,1)="J"),VALUE(LEFT(D5,LEN(D5)-1)),D5)</f>
        <v>3</v>
      </c>
      <c r="I5" s="28" t="str">
        <f aca="false">Q5&amp;COUNTIF($H$2:$H5,H5)</f>
        <v>Lothian Running Club1</v>
      </c>
      <c r="J5" s="28" t="str">
        <f aca="false">VLOOKUP(L5,ClubNames,2,FALSE())&amp;COUNTIF($L$2:$L5,L5)</f>
        <v>Edinburgh AC4</v>
      </c>
      <c r="L5" s="30" t="n">
        <v>1</v>
      </c>
      <c r="M5" s="31" t="s">
        <v>641</v>
      </c>
      <c r="O5" s="9" t="n">
        <f aca="false">1+O4</f>
        <v>4</v>
      </c>
      <c r="P5" s="14" t="str">
        <f aca="false">VLOOKUP(I5,J:M,4,FALSE())&amp;IF(RIGHT(D5,1)="V"," (V)",IF(RIGHT(D5,1)="J"," (J)",""))</f>
        <v>Moray Pryde</v>
      </c>
      <c r="Q5" s="14" t="str">
        <f aca="false">VLOOKUP(H5,ClubNames,2,FALSE())</f>
        <v>Lothian Running Club</v>
      </c>
      <c r="R5" s="15" t="n">
        <f aca="false">TIME(A5,B5,C5)</f>
        <v>0.0189351851851852</v>
      </c>
      <c r="S5" s="81" t="b">
        <f aca="false">R5&gt;=R4</f>
        <v>1</v>
      </c>
    </row>
    <row r="6" customFormat="false" ht="15.75" hidden="false" customHeight="false" outlineLevel="0" collapsed="false">
      <c r="A6" s="16"/>
      <c r="B6" s="23" t="s">
        <v>357</v>
      </c>
      <c r="C6" s="24" t="n">
        <v>25</v>
      </c>
      <c r="D6" s="25" t="n">
        <v>18</v>
      </c>
      <c r="E6" s="26" t="n">
        <v>5</v>
      </c>
      <c r="F6" s="27" t="str">
        <f aca="false">Clubs!B7</f>
        <v>Moorfoot Runners</v>
      </c>
      <c r="G6" s="28" t="n">
        <f aca="false">COUNTIF($H:$H,E6)</f>
        <v>0</v>
      </c>
      <c r="H6" s="29" t="n">
        <f aca="false">IF(OR(RIGHT(D6,1)="V",RIGHT(D6,1)="J"),VALUE(LEFT(D6,LEN(D6)-1)),D6)</f>
        <v>18</v>
      </c>
      <c r="I6" s="28" t="str">
        <f aca="false">Q6&amp;COUNTIF($H$2:$H6,H6)</f>
        <v>Central AC3</v>
      </c>
      <c r="J6" s="28" t="str">
        <f aca="false">VLOOKUP(L6,ClubNames,2,FALSE())&amp;COUNTIF($L$2:$L6,L6)</f>
        <v>Edinburgh AC5</v>
      </c>
      <c r="L6" s="30" t="n">
        <v>1</v>
      </c>
      <c r="M6" s="31" t="s">
        <v>642</v>
      </c>
      <c r="O6" s="9" t="n">
        <f aca="false">1+O5</f>
        <v>5</v>
      </c>
      <c r="P6" s="14" t="str">
        <f aca="false">VLOOKUP(I6,J:M,4,FALSE())&amp;IF(RIGHT(D6,1)="V"," (V)",IF(RIGHT(D6,1)="J"," (J)",""))</f>
        <v>Alastair Marshall </v>
      </c>
      <c r="Q6" s="14" t="str">
        <f aca="false">VLOOKUP(H6,ClubNames,2,FALSE())</f>
        <v>Central AC</v>
      </c>
      <c r="R6" s="15" t="n">
        <f aca="false">TIME(A6,B6,C6)</f>
        <v>0.0190393518518519</v>
      </c>
      <c r="S6" s="81" t="b">
        <f aca="false">R6&gt;=R5</f>
        <v>1</v>
      </c>
    </row>
    <row r="7" customFormat="false" ht="15.75" hidden="false" customHeight="false" outlineLevel="0" collapsed="false">
      <c r="A7" s="16"/>
      <c r="B7" s="23" t="s">
        <v>357</v>
      </c>
      <c r="C7" s="24" t="n">
        <v>31</v>
      </c>
      <c r="D7" s="25" t="n">
        <v>8</v>
      </c>
      <c r="E7" s="26" t="n">
        <v>6</v>
      </c>
      <c r="F7" s="27" t="str">
        <f aca="false">Clubs!B8</f>
        <v>Aberdeen AAC</v>
      </c>
      <c r="G7" s="28" t="n">
        <f aca="false">COUNTIF($H:$H,E7)</f>
        <v>2</v>
      </c>
      <c r="H7" s="29" t="n">
        <f aca="false">IF(OR(RIGHT(D7,1)="V",RIGHT(D7,1)="J"),VALUE(LEFT(D7,LEN(D7)-1)),D7)</f>
        <v>8</v>
      </c>
      <c r="I7" s="28" t="str">
        <f aca="false">Q7&amp;COUNTIF($H$2:$H7,H7)</f>
        <v>Fife AC2</v>
      </c>
      <c r="J7" s="28" t="str">
        <f aca="false">VLOOKUP(L7,ClubNames,2,FALSE())&amp;COUNTIF($L$2:$L7,L7)</f>
        <v>Edinburgh AC6</v>
      </c>
      <c r="L7" s="30" t="n">
        <v>1</v>
      </c>
      <c r="M7" s="31" t="s">
        <v>643</v>
      </c>
      <c r="O7" s="9" t="n">
        <f aca="false">1+O6</f>
        <v>6</v>
      </c>
      <c r="P7" s="14" t="str">
        <f aca="false">VLOOKUP(I7,J:M,4,FALSE())&amp;IF(RIGHT(D7,1)="V"," (V)",IF(RIGHT(D7,1)="J"," (J)",""))</f>
        <v>Lewis Rodgers</v>
      </c>
      <c r="Q7" s="14" t="str">
        <f aca="false">VLOOKUP(H7,ClubNames,2,FALSE())</f>
        <v>Fife AC</v>
      </c>
      <c r="R7" s="15" t="n">
        <f aca="false">TIME(A7,B7,C7)</f>
        <v>0.0191087962962963</v>
      </c>
      <c r="S7" s="81" t="b">
        <f aca="false">R7&gt;=R6</f>
        <v>1</v>
      </c>
    </row>
    <row r="8" customFormat="false" ht="15.75" hidden="false" customHeight="false" outlineLevel="0" collapsed="false">
      <c r="A8" s="16"/>
      <c r="B8" s="23" t="s">
        <v>357</v>
      </c>
      <c r="C8" s="24" t="n">
        <v>32</v>
      </c>
      <c r="D8" s="25" t="n">
        <v>18</v>
      </c>
      <c r="E8" s="26" t="n">
        <v>7</v>
      </c>
      <c r="F8" s="27" t="str">
        <f aca="false">Clubs!B9</f>
        <v>Pitreavie AAC</v>
      </c>
      <c r="G8" s="28" t="n">
        <f aca="false">COUNTIF($H:$H,E8)</f>
        <v>6</v>
      </c>
      <c r="H8" s="29" t="n">
        <f aca="false">IF(OR(RIGHT(D8,1)="V",RIGHT(D8,1)="J"),VALUE(LEFT(D8,LEN(D8)-1)),D8)</f>
        <v>18</v>
      </c>
      <c r="I8" s="28" t="str">
        <f aca="false">Q8&amp;COUNTIF($H$2:$H8,H8)</f>
        <v>Central AC4</v>
      </c>
      <c r="J8" s="28" t="str">
        <f aca="false">VLOOKUP(L8,ClubNames,2,FALSE())&amp;COUNTIF($L$2:$L8,L8)</f>
        <v>Edinburgh AC7</v>
      </c>
      <c r="L8" s="30" t="n">
        <v>1</v>
      </c>
      <c r="M8" s="31" t="s">
        <v>644</v>
      </c>
      <c r="O8" s="9" t="n">
        <f aca="false">1+O7</f>
        <v>7</v>
      </c>
      <c r="P8" s="14" t="str">
        <f aca="false">VLOOKUP(I8,J:M,4,FALSE())&amp;IF(RIGHT(D8,1)="V"," (V)",IF(RIGHT(D8,1)="J"," (J)",""))</f>
        <v>Calum Phillip </v>
      </c>
      <c r="Q8" s="14" t="str">
        <f aca="false">VLOOKUP(H8,ClubNames,2,FALSE())</f>
        <v>Central AC</v>
      </c>
      <c r="R8" s="15" t="n">
        <f aca="false">TIME(A8,B8,C8)</f>
        <v>0.0191203703703704</v>
      </c>
      <c r="S8" s="81" t="b">
        <f aca="false">R8&gt;=R7</f>
        <v>1</v>
      </c>
    </row>
    <row r="9" customFormat="false" ht="15.75" hidden="false" customHeight="false" outlineLevel="0" collapsed="false">
      <c r="A9" s="16"/>
      <c r="B9" s="23" t="s">
        <v>357</v>
      </c>
      <c r="C9" s="24" t="n">
        <v>34</v>
      </c>
      <c r="D9" s="25" t="s">
        <v>271</v>
      </c>
      <c r="E9" s="26" t="n">
        <v>8</v>
      </c>
      <c r="F9" s="27" t="str">
        <f aca="false">Clubs!B10</f>
        <v>Fife AC</v>
      </c>
      <c r="G9" s="28" t="n">
        <f aca="false">COUNTIF($H:$H,E9)</f>
        <v>15</v>
      </c>
      <c r="H9" s="29" t="n">
        <f aca="false">IF(OR(RIGHT(D9,1)="V",RIGHT(D9,1)="J"),VALUE(LEFT(D9,LEN(D9)-1)),D9)</f>
        <v>20</v>
      </c>
      <c r="I9" s="28" t="str">
        <f aca="false">Q9&amp;COUNTIF($H$2:$H9,H9)</f>
        <v>Harmeny AAC1</v>
      </c>
      <c r="J9" s="28" t="str">
        <f aca="false">VLOOKUP(L9,ClubNames,2,FALSE())&amp;COUNTIF($L$2:$L9,L9)</f>
        <v>Edinburgh AC8</v>
      </c>
      <c r="L9" s="30" t="n">
        <v>1</v>
      </c>
      <c r="M9" s="31" t="s">
        <v>645</v>
      </c>
      <c r="O9" s="9" t="n">
        <f aca="false">1+O8</f>
        <v>8</v>
      </c>
      <c r="P9" s="14" t="str">
        <f aca="false">VLOOKUP(I9,J:M,4,FALSE())&amp;IF(RIGHT(D9,1)="V"," (V)",IF(RIGHT(D9,1)="J"," (J)",""))</f>
        <v>Kieran Hardie (J)</v>
      </c>
      <c r="Q9" s="14" t="str">
        <f aca="false">VLOOKUP(H9,ClubNames,2,FALSE())</f>
        <v>Harmeny AAC</v>
      </c>
      <c r="R9" s="15" t="n">
        <f aca="false">TIME(A9,B9,C9)</f>
        <v>0.0191435185185185</v>
      </c>
      <c r="S9" s="81" t="b">
        <f aca="false">R9&gt;=R8</f>
        <v>1</v>
      </c>
    </row>
    <row r="10" customFormat="false" ht="15.75" hidden="false" customHeight="false" outlineLevel="0" collapsed="false">
      <c r="A10" s="16"/>
      <c r="B10" s="23" t="s">
        <v>357</v>
      </c>
      <c r="C10" s="24" t="n">
        <v>35</v>
      </c>
      <c r="D10" s="25" t="n">
        <v>19</v>
      </c>
      <c r="E10" s="26" t="n">
        <v>9</v>
      </c>
      <c r="F10" s="27" t="str">
        <f aca="false">Clubs!B11</f>
        <v>Not Used</v>
      </c>
      <c r="G10" s="28" t="n">
        <f aca="false">COUNTIF($H:$H,E10)</f>
        <v>0</v>
      </c>
      <c r="H10" s="29" t="n">
        <f aca="false">IF(OR(RIGHT(D10,1)="V",RIGHT(D10,1)="J"),VALUE(LEFT(D10,LEN(D10)-1)),D10)</f>
        <v>19</v>
      </c>
      <c r="I10" s="28" t="str">
        <f aca="false">Q10&amp;COUNTIF($H$2:$H10,H10)</f>
        <v>Metro Aberdeen Running Club1</v>
      </c>
      <c r="J10" s="28" t="str">
        <f aca="false">VLOOKUP(L10,ClubNames,2,FALSE())&amp;COUNTIF($L$2:$L10,L10)</f>
        <v>Edinburgh AC9</v>
      </c>
      <c r="L10" s="30" t="n">
        <v>1</v>
      </c>
      <c r="M10" s="31" t="s">
        <v>646</v>
      </c>
      <c r="O10" s="9" t="n">
        <f aca="false">1+O9</f>
        <v>9</v>
      </c>
      <c r="P10" s="14" t="str">
        <f aca="false">VLOOKUP(I10,J:M,4,FALSE())&amp;IF(RIGHT(D10,1)="V"," (V)",IF(RIGHT(D10,1)="J"," (J)",""))</f>
        <v>Caiden Thom</v>
      </c>
      <c r="Q10" s="14" t="str">
        <f aca="false">VLOOKUP(H10,ClubNames,2,FALSE())</f>
        <v>Metro Aberdeen Running Club</v>
      </c>
      <c r="R10" s="15" t="n">
        <f aca="false">TIME(A10,B10,C10)</f>
        <v>0.0191550925925926</v>
      </c>
      <c r="S10" s="81" t="b">
        <f aca="false">R10&gt;=R9</f>
        <v>1</v>
      </c>
    </row>
    <row r="11" customFormat="false" ht="15.75" hidden="false" customHeight="false" outlineLevel="0" collapsed="false">
      <c r="A11" s="16"/>
      <c r="B11" s="23" t="s">
        <v>357</v>
      </c>
      <c r="C11" s="24" t="n">
        <v>47</v>
      </c>
      <c r="D11" s="25" t="s">
        <v>647</v>
      </c>
      <c r="E11" s="26" t="n">
        <v>10</v>
      </c>
      <c r="F11" s="27" t="str">
        <f aca="false">Clubs!B12</f>
        <v>Edinburgh Univ Hare &amp; Hounds</v>
      </c>
      <c r="G11" s="28" t="n">
        <f aca="false">COUNTIF($H:$H,E11)</f>
        <v>0</v>
      </c>
      <c r="H11" s="29" t="n">
        <f aca="false">IF(OR(RIGHT(D11,1)="V",RIGHT(D11,1)="J"),VALUE(LEFT(D11,LEN(D11)-1)),D11)</f>
        <v>18</v>
      </c>
      <c r="I11" s="28" t="str">
        <f aca="false">Q11&amp;COUNTIF($H$2:$H11,H11)</f>
        <v>Central AC5</v>
      </c>
      <c r="J11" s="28" t="str">
        <f aca="false">VLOOKUP(L11,ClubNames,2,FALSE())&amp;COUNTIF($L$2:$L11,L11)</f>
        <v>Edinburgh AC10</v>
      </c>
      <c r="L11" s="30" t="n">
        <v>1</v>
      </c>
      <c r="M11" s="31" t="s">
        <v>648</v>
      </c>
      <c r="O11" s="9" t="n">
        <f aca="false">1+O10</f>
        <v>10</v>
      </c>
      <c r="P11" s="14" t="str">
        <f aca="false">VLOOKUP(I11,J:M,4,FALSE())&amp;IF(RIGHT(D11,1)="V"," (V)",IF(RIGHT(D11,1)="J"," (J)",""))</f>
        <v>Iain Jordan  (J)</v>
      </c>
      <c r="Q11" s="14" t="str">
        <f aca="false">VLOOKUP(H11,ClubNames,2,FALSE())</f>
        <v>Central AC</v>
      </c>
      <c r="R11" s="15" t="n">
        <f aca="false">TIME(A11,B11,C11)</f>
        <v>0.0192939814814815</v>
      </c>
      <c r="S11" s="81" t="b">
        <f aca="false">R11&gt;=R10</f>
        <v>1</v>
      </c>
    </row>
    <row r="12" customFormat="false" ht="15.75" hidden="false" customHeight="false" outlineLevel="0" collapsed="false">
      <c r="A12" s="16"/>
      <c r="B12" s="23" t="s">
        <v>357</v>
      </c>
      <c r="C12" s="24" t="n">
        <v>48</v>
      </c>
      <c r="D12" s="25" t="n">
        <v>19</v>
      </c>
      <c r="E12" s="26" t="n">
        <v>11</v>
      </c>
      <c r="F12" s="27" t="str">
        <f aca="false">Clubs!B13</f>
        <v>Falkirk Victoria Harriers</v>
      </c>
      <c r="G12" s="28" t="n">
        <f aca="false">COUNTIF($H:$H,E12)</f>
        <v>3</v>
      </c>
      <c r="H12" s="29" t="n">
        <f aca="false">IF(OR(RIGHT(D12,1)="V",RIGHT(D12,1)="J"),VALUE(LEFT(D12,LEN(D12)-1)),D12)</f>
        <v>19</v>
      </c>
      <c r="I12" s="28" t="str">
        <f aca="false">Q12&amp;COUNTIF($H$2:$H12,H12)</f>
        <v>Metro Aberdeen Running Club2</v>
      </c>
      <c r="J12" s="28" t="str">
        <f aca="false">VLOOKUP(L12,ClubNames,2,FALSE())&amp;COUNTIF($L$2:$L12,L12)</f>
        <v>Edinburgh AC11</v>
      </c>
      <c r="L12" s="30" t="n">
        <v>1</v>
      </c>
      <c r="M12" s="31" t="s">
        <v>649</v>
      </c>
      <c r="O12" s="9" t="n">
        <f aca="false">1+O11</f>
        <v>11</v>
      </c>
      <c r="P12" s="14" t="str">
        <f aca="false">VLOOKUP(I12,J:M,4,FALSE())&amp;IF(RIGHT(D12,1)="V"," (V)",IF(RIGHT(D12,1)="J"," (J)",""))</f>
        <v>Scott Melville</v>
      </c>
      <c r="Q12" s="14" t="str">
        <f aca="false">VLOOKUP(H12,ClubNames,2,FALSE())</f>
        <v>Metro Aberdeen Running Club</v>
      </c>
      <c r="R12" s="15" t="n">
        <f aca="false">TIME(A12,B12,C12)</f>
        <v>0.0193055555555556</v>
      </c>
      <c r="S12" s="81" t="b">
        <f aca="false">R12&gt;=R11</f>
        <v>1</v>
      </c>
    </row>
    <row r="13" customFormat="false" ht="15.75" hidden="false" customHeight="false" outlineLevel="0" collapsed="false">
      <c r="A13" s="16"/>
      <c r="B13" s="23" t="s">
        <v>374</v>
      </c>
      <c r="C13" s="24" t="n">
        <v>16</v>
      </c>
      <c r="D13" s="25" t="n">
        <v>18</v>
      </c>
      <c r="E13" s="26" t="n">
        <v>12</v>
      </c>
      <c r="F13" s="27" t="str">
        <f aca="false">Clubs!B14</f>
        <v>Hunters Bog Trotters</v>
      </c>
      <c r="G13" s="28" t="n">
        <f aca="false">COUNTIF($H:$H,E13)</f>
        <v>9</v>
      </c>
      <c r="H13" s="29" t="n">
        <f aca="false">IF(OR(RIGHT(D13,1)="V",RIGHT(D13,1)="J"),VALUE(LEFT(D13,LEN(D13)-1)),D13)</f>
        <v>18</v>
      </c>
      <c r="I13" s="28" t="str">
        <f aca="false">Q13&amp;COUNTIF($H$2:$H13,H13)</f>
        <v>Central AC6</v>
      </c>
      <c r="J13" s="28" t="str">
        <f aca="false">VLOOKUP(L13,ClubNames,2,FALSE())&amp;COUNTIF($L$2:$L13,L13)</f>
        <v>Edinburgh AC12</v>
      </c>
      <c r="L13" s="30" t="n">
        <v>1</v>
      </c>
      <c r="M13" s="31" t="s">
        <v>650</v>
      </c>
      <c r="O13" s="9" t="n">
        <f aca="false">1+O12</f>
        <v>12</v>
      </c>
      <c r="P13" s="14" t="str">
        <f aca="false">VLOOKUP(I13,J:M,4,FALSE())&amp;IF(RIGHT(D13,1)="V"," (V)",IF(RIGHT(D13,1)="J"," (J)",""))</f>
        <v>Cameron Milne</v>
      </c>
      <c r="Q13" s="14" t="str">
        <f aca="false">VLOOKUP(H13,ClubNames,2,FALSE())</f>
        <v>Central AC</v>
      </c>
      <c r="R13" s="15" t="n">
        <f aca="false">TIME(A13,B13,C13)</f>
        <v>0.0196296296296296</v>
      </c>
      <c r="S13" s="81" t="b">
        <f aca="false">R13&gt;=R12</f>
        <v>1</v>
      </c>
    </row>
    <row r="14" customFormat="false" ht="15.75" hidden="false" customHeight="false" outlineLevel="0" collapsed="false">
      <c r="A14" s="16"/>
      <c r="B14" s="23" t="s">
        <v>374</v>
      </c>
      <c r="C14" s="24" t="n">
        <v>22</v>
      </c>
      <c r="D14" s="25" t="n">
        <v>18</v>
      </c>
      <c r="E14" s="26" t="n">
        <v>13</v>
      </c>
      <c r="F14" s="27" t="str">
        <f aca="false">Clubs!B15</f>
        <v>Gala Harriers</v>
      </c>
      <c r="G14" s="28" t="n">
        <f aca="false">COUNTIF($H:$H,E14)</f>
        <v>9</v>
      </c>
      <c r="H14" s="29" t="n">
        <f aca="false">IF(OR(RIGHT(D14,1)="V",RIGHT(D14,1)="J"),VALUE(LEFT(D14,LEN(D14)-1)),D14)</f>
        <v>18</v>
      </c>
      <c r="I14" s="28" t="str">
        <f aca="false">Q14&amp;COUNTIF($H$2:$H14,H14)</f>
        <v>Central AC7</v>
      </c>
      <c r="J14" s="28" t="str">
        <f aca="false">VLOOKUP(L14,ClubNames,2,FALSE())&amp;COUNTIF($L$2:$L14,L14)</f>
        <v>Edinburgh AC13</v>
      </c>
      <c r="L14" s="30" t="n">
        <v>1</v>
      </c>
      <c r="M14" s="31" t="s">
        <v>651</v>
      </c>
      <c r="O14" s="9" t="n">
        <f aca="false">1+O13</f>
        <v>13</v>
      </c>
      <c r="P14" s="14" t="str">
        <f aca="false">VLOOKUP(I14,J:M,4,FALSE())&amp;IF(RIGHT(D14,1)="V"," (V)",IF(RIGHT(D14,1)="J"," (J)",""))</f>
        <v>Luca Fanotolli </v>
      </c>
      <c r="Q14" s="14" t="str">
        <f aca="false">VLOOKUP(H14,ClubNames,2,FALSE())</f>
        <v>Central AC</v>
      </c>
      <c r="R14" s="15" t="n">
        <f aca="false">TIME(A14,B14,C14)</f>
        <v>0.0196990740740741</v>
      </c>
      <c r="S14" s="81" t="b">
        <f aca="false">R14&gt;=R13</f>
        <v>1</v>
      </c>
    </row>
    <row r="15" customFormat="false" ht="15.75" hidden="false" customHeight="false" outlineLevel="0" collapsed="false">
      <c r="A15" s="16"/>
      <c r="B15" s="23" t="s">
        <v>374</v>
      </c>
      <c r="C15" s="24" t="n">
        <v>22</v>
      </c>
      <c r="D15" s="25" t="n">
        <v>21</v>
      </c>
      <c r="E15" s="26" t="n">
        <v>14</v>
      </c>
      <c r="F15" s="27" t="str">
        <f aca="false">Clubs!B16</f>
        <v>Ferranti AAC</v>
      </c>
      <c r="G15" s="28" t="n">
        <f aca="false">COUNTIF($H:$H,E15)</f>
        <v>0</v>
      </c>
      <c r="H15" s="29" t="n">
        <f aca="false">IF(OR(RIGHT(D15,1)="V",RIGHT(D15,1)="J"),VALUE(LEFT(D15,LEN(D15)-1)),D15)</f>
        <v>21</v>
      </c>
      <c r="I15" s="28" t="str">
        <f aca="false">Q15&amp;COUNTIF($H$2:$H15,H15)</f>
        <v>Carnethy Hill Racing Club1</v>
      </c>
      <c r="J15" s="28" t="str">
        <f aca="false">VLOOKUP(L15,ClubNames,2,FALSE())&amp;COUNTIF($L$2:$L15,L15)</f>
        <v>Edinburgh AC14</v>
      </c>
      <c r="L15" s="30" t="n">
        <v>1</v>
      </c>
      <c r="M15" s="31" t="s">
        <v>652</v>
      </c>
      <c r="O15" s="9" t="n">
        <f aca="false">1+O14</f>
        <v>14</v>
      </c>
      <c r="P15" s="14" t="str">
        <f aca="false">VLOOKUP(I15,J:M,4,FALSE())&amp;IF(RIGHT(D15,1)="V"," (V)",IF(RIGHT(D15,1)="J"," (J)",""))</f>
        <v>????</v>
      </c>
      <c r="Q15" s="14" t="str">
        <f aca="false">VLOOKUP(H15,ClubNames,2,FALSE())</f>
        <v>Carnethy Hill Racing Club</v>
      </c>
      <c r="R15" s="15" t="n">
        <f aca="false">TIME(A15,B15,C15)</f>
        <v>0.0196990740740741</v>
      </c>
      <c r="S15" s="81" t="b">
        <f aca="false">R15&gt;=R14</f>
        <v>1</v>
      </c>
    </row>
    <row r="16" customFormat="false" ht="15.75" hidden="false" customHeight="false" outlineLevel="0" collapsed="false">
      <c r="A16" s="16"/>
      <c r="B16" s="23" t="s">
        <v>374</v>
      </c>
      <c r="C16" s="24" t="n">
        <v>27</v>
      </c>
      <c r="D16" s="25" t="n">
        <v>20</v>
      </c>
      <c r="E16" s="26" t="n">
        <v>15</v>
      </c>
      <c r="F16" s="27" t="str">
        <f aca="false">Clubs!B17</f>
        <v>Livingston AC</v>
      </c>
      <c r="G16" s="28" t="n">
        <f aca="false">COUNTIF($H:$H,E16)</f>
        <v>0</v>
      </c>
      <c r="H16" s="29" t="n">
        <f aca="false">IF(OR(RIGHT(D16,1)="V",RIGHT(D16,1)="J"),VALUE(LEFT(D16,LEN(D16)-1)),D16)</f>
        <v>20</v>
      </c>
      <c r="I16" s="28" t="str">
        <f aca="false">Q16&amp;COUNTIF($H$2:$H16,H16)</f>
        <v>Harmeny AAC2</v>
      </c>
      <c r="J16" s="28" t="str">
        <f aca="false">VLOOKUP(L16,ClubNames,2,FALSE())&amp;COUNTIF($L$2:$L16,L16)</f>
        <v>Edinburgh AC15</v>
      </c>
      <c r="L16" s="30" t="n">
        <v>1</v>
      </c>
      <c r="M16" s="31" t="s">
        <v>653</v>
      </c>
      <c r="O16" s="9" t="n">
        <f aca="false">1+O15</f>
        <v>15</v>
      </c>
      <c r="P16" s="14" t="str">
        <f aca="false">VLOOKUP(I16,J:M,4,FALSE())&amp;IF(RIGHT(D16,1)="V"," (V)",IF(RIGHT(D16,1)="J"," (J)",""))</f>
        <v>Fraser Holman</v>
      </c>
      <c r="Q16" s="14" t="str">
        <f aca="false">VLOOKUP(H16,ClubNames,2,FALSE())</f>
        <v>Harmeny AAC</v>
      </c>
      <c r="R16" s="15" t="n">
        <f aca="false">TIME(A16,B16,C16)</f>
        <v>0.0197569444444444</v>
      </c>
      <c r="S16" s="81" t="b">
        <f aca="false">R16&gt;=R15</f>
        <v>1</v>
      </c>
    </row>
    <row r="17" customFormat="false" ht="15.75" hidden="false" customHeight="false" outlineLevel="0" collapsed="false">
      <c r="A17" s="16"/>
      <c r="B17" s="23" t="s">
        <v>374</v>
      </c>
      <c r="C17" s="24" t="n">
        <v>35</v>
      </c>
      <c r="D17" s="25" t="n">
        <v>8</v>
      </c>
      <c r="E17" s="26" t="n">
        <v>16</v>
      </c>
      <c r="F17" s="27" t="str">
        <f aca="false">Clubs!B18</f>
        <v>Dundee Hawkhill Harriers</v>
      </c>
      <c r="G17" s="28" t="n">
        <f aca="false">COUNTIF($H:$H,E17)</f>
        <v>4</v>
      </c>
      <c r="H17" s="29" t="n">
        <f aca="false">IF(OR(RIGHT(D17,1)="V",RIGHT(D17,1)="J"),VALUE(LEFT(D17,LEN(D17)-1)),D17)</f>
        <v>8</v>
      </c>
      <c r="I17" s="28" t="str">
        <f aca="false">Q17&amp;COUNTIF($H$2:$H17,H17)</f>
        <v>Fife AC3</v>
      </c>
      <c r="J17" s="28" t="str">
        <f aca="false">VLOOKUP(L17,ClubNames,2,FALSE())&amp;COUNTIF($L$2:$L17,L17)</f>
        <v>Edinburgh AC16</v>
      </c>
      <c r="L17" s="30" t="n">
        <v>1</v>
      </c>
      <c r="M17" s="31" t="s">
        <v>654</v>
      </c>
      <c r="O17" s="9" t="n">
        <f aca="false">1+O16</f>
        <v>16</v>
      </c>
      <c r="P17" s="14" t="str">
        <f aca="false">VLOOKUP(I17,J:M,4,FALSE())&amp;IF(RIGHT(D17,1)="V"," (V)",IF(RIGHT(D17,1)="J"," (J)",""))</f>
        <v>Robert Sparks</v>
      </c>
      <c r="Q17" s="14" t="str">
        <f aca="false">VLOOKUP(H17,ClubNames,2,FALSE())</f>
        <v>Fife AC</v>
      </c>
      <c r="R17" s="15" t="n">
        <f aca="false">TIME(A17,B17,C17)</f>
        <v>0.019849537037037</v>
      </c>
      <c r="S17" s="81" t="b">
        <f aca="false">R17&gt;=R16</f>
        <v>1</v>
      </c>
    </row>
    <row r="18" customFormat="false" ht="15.75" hidden="false" customHeight="false" outlineLevel="0" collapsed="false">
      <c r="A18" s="16"/>
      <c r="B18" s="23" t="s">
        <v>374</v>
      </c>
      <c r="C18" s="24" t="n">
        <v>37</v>
      </c>
      <c r="D18" s="25" t="n">
        <v>18</v>
      </c>
      <c r="E18" s="26" t="n">
        <v>17</v>
      </c>
      <c r="F18" s="27" t="str">
        <f aca="false">Clubs!B19</f>
        <v>George Heriots School</v>
      </c>
      <c r="G18" s="28" t="n">
        <f aca="false">COUNTIF($H:$H,E18)</f>
        <v>0</v>
      </c>
      <c r="H18" s="29" t="n">
        <f aca="false">IF(OR(RIGHT(D18,1)="V",RIGHT(D18,1)="J"),VALUE(LEFT(D18,LEN(D18)-1)),D18)</f>
        <v>18</v>
      </c>
      <c r="I18" s="28" t="str">
        <f aca="false">Q18&amp;COUNTIF($H$2:$H18,H18)</f>
        <v>Central AC8</v>
      </c>
      <c r="J18" s="28" t="str">
        <f aca="false">VLOOKUP(L18,ClubNames,2,FALSE())&amp;COUNTIF($L$2:$L18,L18)</f>
        <v>Edinburgh AC17</v>
      </c>
      <c r="L18" s="30" t="n">
        <v>1</v>
      </c>
      <c r="M18" s="31" t="s">
        <v>655</v>
      </c>
      <c r="O18" s="9" t="n">
        <f aca="false">1+O17</f>
        <v>17</v>
      </c>
      <c r="P18" s="14" t="str">
        <f aca="false">VLOOKUP(I18,J:M,4,FALSE())&amp;IF(RIGHT(D18,1)="V"," (V)",IF(RIGHT(D18,1)="J"," (J)",""))</f>
        <v>Mark Carberry</v>
      </c>
      <c r="Q18" s="14" t="str">
        <f aca="false">VLOOKUP(H18,ClubNames,2,FALSE())</f>
        <v>Central AC</v>
      </c>
      <c r="R18" s="15" t="n">
        <f aca="false">TIME(A18,B18,C18)</f>
        <v>0.0198726851851852</v>
      </c>
      <c r="S18" s="81" t="b">
        <f aca="false">R18&gt;=R17</f>
        <v>1</v>
      </c>
    </row>
    <row r="19" customFormat="false" ht="15.75" hidden="false" customHeight="false" outlineLevel="0" collapsed="false">
      <c r="A19" s="16"/>
      <c r="B19" s="23" t="s">
        <v>374</v>
      </c>
      <c r="C19" s="24" t="n">
        <v>38</v>
      </c>
      <c r="D19" s="25" t="s">
        <v>647</v>
      </c>
      <c r="E19" s="26" t="n">
        <v>18</v>
      </c>
      <c r="F19" s="27" t="str">
        <f aca="false">Clubs!B20</f>
        <v>Central AC</v>
      </c>
      <c r="G19" s="28" t="n">
        <f aca="false">COUNTIF($H:$H,E19)</f>
        <v>23</v>
      </c>
      <c r="H19" s="29" t="n">
        <f aca="false">IF(OR(RIGHT(D19,1)="V",RIGHT(D19,1)="J"),VALUE(LEFT(D19,LEN(D19)-1)),D19)</f>
        <v>18</v>
      </c>
      <c r="I19" s="28" t="str">
        <f aca="false">Q19&amp;COUNTIF($H$2:$H19,H19)</f>
        <v>Central AC9</v>
      </c>
      <c r="J19" s="28" t="str">
        <f aca="false">VLOOKUP(L19,ClubNames,2,FALSE())&amp;COUNTIF($L$2:$L19,L19)</f>
        <v>Edinburgh AC18</v>
      </c>
      <c r="L19" s="30" t="n">
        <v>1</v>
      </c>
      <c r="M19" s="31" t="s">
        <v>656</v>
      </c>
      <c r="O19" s="9" t="n">
        <f aca="false">1+O18</f>
        <v>18</v>
      </c>
      <c r="P19" s="14" t="str">
        <f aca="false">VLOOKUP(I19,J:M,4,FALSE())&amp;IF(RIGHT(D19,1)="V"," (V)",IF(RIGHT(D19,1)="J"," (J)",""))</f>
        <v>Alex Dunlop (J)</v>
      </c>
      <c r="Q19" s="14" t="str">
        <f aca="false">VLOOKUP(H19,ClubNames,2,FALSE())</f>
        <v>Central AC</v>
      </c>
      <c r="R19" s="15" t="n">
        <f aca="false">TIME(A19,B19,C19)</f>
        <v>0.0198842592592593</v>
      </c>
      <c r="S19" s="81" t="b">
        <f aca="false">R19&gt;=R18</f>
        <v>1</v>
      </c>
    </row>
    <row r="20" customFormat="false" ht="15.75" hidden="false" customHeight="false" outlineLevel="0" collapsed="false">
      <c r="A20" s="16"/>
      <c r="B20" s="23" t="s">
        <v>374</v>
      </c>
      <c r="C20" s="24" t="n">
        <v>38</v>
      </c>
      <c r="D20" s="25" t="n">
        <v>31</v>
      </c>
      <c r="E20" s="26" t="n">
        <v>19</v>
      </c>
      <c r="F20" s="27" t="str">
        <f aca="false">Clubs!B21</f>
        <v>Metro Aberdeen Running Club</v>
      </c>
      <c r="G20" s="28" t="n">
        <f aca="false">COUNTIF($H:$H,E20)</f>
        <v>9</v>
      </c>
      <c r="H20" s="29" t="n">
        <f aca="false">IF(OR(RIGHT(D20,1)="V",RIGHT(D20,1)="J"),VALUE(LEFT(D20,LEN(D20)-1)),D20)</f>
        <v>31</v>
      </c>
      <c r="I20" s="28" t="str">
        <f aca="false">Q20&amp;COUNTIF($H$2:$H20,H20)</f>
        <v>Corstorphine AAC1</v>
      </c>
      <c r="J20" s="28" t="str">
        <f aca="false">VLOOKUP(L20,ClubNames,2,FALSE())&amp;COUNTIF($L$2:$L20,L20)</f>
        <v>Edinburgh AC19</v>
      </c>
      <c r="L20" s="30" t="n">
        <v>1</v>
      </c>
      <c r="M20" s="31" t="s">
        <v>657</v>
      </c>
      <c r="O20" s="9" t="n">
        <f aca="false">1+O19</f>
        <v>19</v>
      </c>
      <c r="P20" s="14" t="str">
        <f aca="false">VLOOKUP(I20,J:M,4,FALSE())&amp;IF(RIGHT(D20,1)="V"," (V)",IF(RIGHT(D20,1)="J"," (J)",""))</f>
        <v>Aaron Hoyle</v>
      </c>
      <c r="Q20" s="14" t="str">
        <f aca="false">VLOOKUP(H20,ClubNames,2,FALSE())</f>
        <v>Corstorphine AAC</v>
      </c>
      <c r="R20" s="15" t="n">
        <f aca="false">TIME(A20,B20,C20)</f>
        <v>0.0198842592592593</v>
      </c>
      <c r="S20" s="81" t="b">
        <f aca="false">R20&gt;=R19</f>
        <v>1</v>
      </c>
    </row>
    <row r="21" customFormat="false" ht="15.75" hidden="false" customHeight="false" outlineLevel="0" collapsed="false">
      <c r="A21" s="16"/>
      <c r="B21" s="23" t="s">
        <v>374</v>
      </c>
      <c r="C21" s="24" t="n">
        <v>40</v>
      </c>
      <c r="D21" s="25" t="s">
        <v>284</v>
      </c>
      <c r="E21" s="26" t="n">
        <v>20</v>
      </c>
      <c r="F21" s="27" t="str">
        <f aca="false">Clubs!B22</f>
        <v>Harmeny AAC</v>
      </c>
      <c r="G21" s="28" t="n">
        <f aca="false">COUNTIF($H:$H,E21)</f>
        <v>4</v>
      </c>
      <c r="H21" s="29" t="n">
        <f aca="false">IF(OR(RIGHT(D21,1)="V",RIGHT(D21,1)="J"),VALUE(LEFT(D21,LEN(D21)-1)),D21)</f>
        <v>8</v>
      </c>
      <c r="I21" s="28" t="str">
        <f aca="false">Q21&amp;COUNTIF($H$2:$H21,H21)</f>
        <v>Fife AC4</v>
      </c>
      <c r="J21" s="28" t="str">
        <f aca="false">VLOOKUP(L21,ClubNames,2,FALSE())&amp;COUNTIF($L$2:$L21,L21)</f>
        <v>Edinburgh AC20</v>
      </c>
      <c r="L21" s="30" t="n">
        <v>1</v>
      </c>
      <c r="M21" s="31" t="s">
        <v>658</v>
      </c>
      <c r="O21" s="9" t="n">
        <f aca="false">1+O20</f>
        <v>20</v>
      </c>
      <c r="P21" s="14" t="str">
        <f aca="false">VLOOKUP(I21,J:M,4,FALSE())&amp;IF(RIGHT(D21,1)="V"," (V)",IF(RIGHT(D21,1)="J"," (J)",""))</f>
        <v>Thomas Robertson (J)</v>
      </c>
      <c r="Q21" s="14" t="str">
        <f aca="false">VLOOKUP(H21,ClubNames,2,FALSE())</f>
        <v>Fife AC</v>
      </c>
      <c r="R21" s="15" t="n">
        <f aca="false">TIME(A21,B21,C21)</f>
        <v>0.0199074074074074</v>
      </c>
      <c r="S21" s="81" t="b">
        <f aca="false">R21&gt;=R20</f>
        <v>1</v>
      </c>
    </row>
    <row r="22" customFormat="false" ht="15.75" hidden="false" customHeight="false" outlineLevel="0" collapsed="false">
      <c r="A22" s="16"/>
      <c r="B22" s="23" t="s">
        <v>374</v>
      </c>
      <c r="C22" s="24" t="n">
        <v>42</v>
      </c>
      <c r="D22" s="25" t="n">
        <v>25</v>
      </c>
      <c r="E22" s="26" t="n">
        <v>21</v>
      </c>
      <c r="F22" s="27" t="str">
        <f aca="false">Clubs!B23</f>
        <v>Carnethy Hill Racing Club</v>
      </c>
      <c r="G22" s="28" t="n">
        <f aca="false">COUNTIF($H:$H,E22)</f>
        <v>1</v>
      </c>
      <c r="H22" s="29" t="n">
        <f aca="false">IF(OR(RIGHT(D22,1)="V",RIGHT(D22,1)="J"),VALUE(LEFT(D22,LEN(D22)-1)),D22)</f>
        <v>25</v>
      </c>
      <c r="I22" s="28" t="str">
        <f aca="false">Q22&amp;COUNTIF($H$2:$H22,H22)</f>
        <v>Ochil Hill Runners1</v>
      </c>
      <c r="J22" s="28" t="str">
        <f aca="false">VLOOKUP(L22,ClubNames,2,FALSE())&amp;COUNTIF($L$2:$L22,L22)</f>
        <v>Edinburgh AC21</v>
      </c>
      <c r="L22" s="30" t="n">
        <v>1</v>
      </c>
      <c r="M22" s="31" t="s">
        <v>659</v>
      </c>
      <c r="O22" s="9" t="n">
        <f aca="false">1+O21</f>
        <v>21</v>
      </c>
      <c r="P22" s="14" t="str">
        <f aca="false">VLOOKUP(I22,J:M,4,FALSE())&amp;IF(RIGHT(D22,1)="V"," (V)",IF(RIGHT(D22,1)="J"," (J)",""))</f>
        <v>Gregor Malcolm</v>
      </c>
      <c r="Q22" s="14" t="str">
        <f aca="false">VLOOKUP(H22,ClubNames,2,FALSE())</f>
        <v>Ochil Hill Runners</v>
      </c>
      <c r="R22" s="15" t="n">
        <f aca="false">TIME(A22,B22,C22)</f>
        <v>0.0199305555555556</v>
      </c>
      <c r="S22" s="81" t="b">
        <f aca="false">R22&gt;=R21</f>
        <v>1</v>
      </c>
    </row>
    <row r="23" customFormat="false" ht="15.75" hidden="false" customHeight="false" outlineLevel="0" collapsed="false">
      <c r="A23" s="16"/>
      <c r="B23" s="23" t="s">
        <v>374</v>
      </c>
      <c r="C23" s="24" t="n">
        <v>43</v>
      </c>
      <c r="D23" s="25" t="n">
        <v>31</v>
      </c>
      <c r="E23" s="26" t="n">
        <v>22</v>
      </c>
      <c r="F23" s="27" t="str">
        <f aca="false">Clubs!B24</f>
        <v>Penicuik Harriers</v>
      </c>
      <c r="G23" s="28" t="n">
        <f aca="false">COUNTIF($H:$H,E23)</f>
        <v>0</v>
      </c>
      <c r="H23" s="29" t="n">
        <f aca="false">IF(OR(RIGHT(D23,1)="V",RIGHT(D23,1)="J"),VALUE(LEFT(D23,LEN(D23)-1)),D23)</f>
        <v>31</v>
      </c>
      <c r="I23" s="28" t="str">
        <f aca="false">Q23&amp;COUNTIF($H$2:$H23,H23)</f>
        <v>Corstorphine AAC2</v>
      </c>
      <c r="J23" s="28" t="str">
        <f aca="false">VLOOKUP(L23,ClubNames,2,FALSE())&amp;COUNTIF($L$2:$L23,L23)</f>
        <v>Edinburgh AC22</v>
      </c>
      <c r="L23" s="30" t="n">
        <v>1</v>
      </c>
      <c r="M23" s="31" t="s">
        <v>660</v>
      </c>
      <c r="O23" s="9" t="n">
        <f aca="false">1+O22</f>
        <v>22</v>
      </c>
      <c r="P23" s="14" t="str">
        <f aca="false">VLOOKUP(I23,J:M,4,FALSE())&amp;IF(RIGHT(D23,1)="V"," (V)",IF(RIGHT(D23,1)="J"," (J)",""))</f>
        <v>Ewan Brown</v>
      </c>
      <c r="Q23" s="14" t="str">
        <f aca="false">VLOOKUP(H23,ClubNames,2,FALSE())</f>
        <v>Corstorphine AAC</v>
      </c>
      <c r="R23" s="15" t="n">
        <f aca="false">TIME(A23,B23,C23)</f>
        <v>0.0199421296296296</v>
      </c>
      <c r="S23" s="81" t="b">
        <f aca="false">R23&gt;=R22</f>
        <v>1</v>
      </c>
    </row>
    <row r="24" customFormat="false" ht="15.75" hidden="false" customHeight="false" outlineLevel="0" collapsed="false">
      <c r="A24" s="16"/>
      <c r="B24" s="23" t="s">
        <v>374</v>
      </c>
      <c r="C24" s="24" t="n">
        <v>51</v>
      </c>
      <c r="D24" s="25" t="n">
        <v>8</v>
      </c>
      <c r="E24" s="26" t="n">
        <v>23</v>
      </c>
      <c r="F24" s="27" t="str">
        <f aca="false">Clubs!B25</f>
        <v>Dundee Road Runners AC</v>
      </c>
      <c r="G24" s="28" t="n">
        <f aca="false">COUNTIF($H:$H,E24)</f>
        <v>10</v>
      </c>
      <c r="H24" s="29" t="n">
        <f aca="false">IF(OR(RIGHT(D24,1)="V",RIGHT(D24,1)="J"),VALUE(LEFT(D24,LEN(D24)-1)),D24)</f>
        <v>8</v>
      </c>
      <c r="I24" s="28" t="str">
        <f aca="false">Q24&amp;COUNTIF($H$2:$H24,H24)</f>
        <v>Fife AC5</v>
      </c>
      <c r="J24" s="28" t="str">
        <f aca="false">VLOOKUP(L24,ClubNames,2,FALSE())&amp;COUNTIF($L$2:$L24,L24)</f>
        <v>Edinburgh AC23</v>
      </c>
      <c r="L24" s="30" t="n">
        <v>1</v>
      </c>
      <c r="M24" s="31" t="s">
        <v>661</v>
      </c>
      <c r="O24" s="9" t="n">
        <f aca="false">1+O23</f>
        <v>23</v>
      </c>
      <c r="P24" s="14" t="str">
        <f aca="false">VLOOKUP(I24,J:M,4,FALSE())&amp;IF(RIGHT(D24,1)="V"," (V)",IF(RIGHT(D24,1)="J"," (J)",""))</f>
        <v>Michael Sanderson</v>
      </c>
      <c r="Q24" s="14" t="str">
        <f aca="false">VLOOKUP(H24,ClubNames,2,FALSE())</f>
        <v>Fife AC</v>
      </c>
      <c r="R24" s="15" t="n">
        <f aca="false">TIME(A24,B24,C24)</f>
        <v>0.0200347222222222</v>
      </c>
      <c r="S24" s="81" t="b">
        <f aca="false">R24&gt;=R23</f>
        <v>1</v>
      </c>
    </row>
    <row r="25" customFormat="false" ht="15.75" hidden="false" customHeight="false" outlineLevel="0" collapsed="false">
      <c r="A25" s="16"/>
      <c r="B25" s="23" t="s">
        <v>374</v>
      </c>
      <c r="C25" s="24" t="n">
        <v>55</v>
      </c>
      <c r="D25" s="25" t="s">
        <v>662</v>
      </c>
      <c r="E25" s="26" t="n">
        <v>24</v>
      </c>
      <c r="F25" s="27" t="str">
        <f aca="false">Clubs!B26</f>
        <v>Strathearn Harriers</v>
      </c>
      <c r="G25" s="28" t="n">
        <f aca="false">COUNTIF($H:$H,E25)</f>
        <v>4</v>
      </c>
      <c r="H25" s="29" t="n">
        <f aca="false">IF(OR(RIGHT(D25,1)="V",RIGHT(D25,1)="J"),VALUE(LEFT(D25,LEN(D25)-1)),D25)</f>
        <v>19</v>
      </c>
      <c r="I25" s="28" t="str">
        <f aca="false">Q25&amp;COUNTIF($H$2:$H25,H25)</f>
        <v>Metro Aberdeen Running Club3</v>
      </c>
      <c r="J25" s="28" t="str">
        <f aca="false">VLOOKUP(L25,ClubNames,2,FALSE())&amp;COUNTIF($L$2:$L25,L25)</f>
        <v>Perth Road Runners1</v>
      </c>
      <c r="L25" s="30" t="n">
        <v>2</v>
      </c>
      <c r="M25" s="31" t="s">
        <v>663</v>
      </c>
      <c r="O25" s="9" t="n">
        <f aca="false">1+O24</f>
        <v>24</v>
      </c>
      <c r="P25" s="14" t="str">
        <f aca="false">VLOOKUP(I25,J:M,4,FALSE())&amp;IF(RIGHT(D25,1)="V"," (V)",IF(RIGHT(D25,1)="J"," (J)",""))</f>
        <v>Jim Tole (V)</v>
      </c>
      <c r="Q25" s="14" t="str">
        <f aca="false">VLOOKUP(H25,ClubNames,2,FALSE())</f>
        <v>Metro Aberdeen Running Club</v>
      </c>
      <c r="R25" s="15" t="n">
        <f aca="false">TIME(A25,B25,C25)</f>
        <v>0.0200810185185185</v>
      </c>
      <c r="S25" s="81" t="b">
        <f aca="false">R25&gt;=R24</f>
        <v>1</v>
      </c>
    </row>
    <row r="26" customFormat="false" ht="15.75" hidden="false" customHeight="false" outlineLevel="0" collapsed="false">
      <c r="A26" s="16"/>
      <c r="B26" s="23" t="s">
        <v>390</v>
      </c>
      <c r="C26" s="24" t="n">
        <v>3</v>
      </c>
      <c r="D26" s="25" t="n">
        <v>27</v>
      </c>
      <c r="E26" s="26" t="n">
        <v>25</v>
      </c>
      <c r="F26" s="27" t="str">
        <f aca="false">Clubs!B27</f>
        <v>Ochil Hill Runners</v>
      </c>
      <c r="G26" s="28" t="n">
        <f aca="false">COUNTIF($H:$H,E26)</f>
        <v>3</v>
      </c>
      <c r="H26" s="29" t="n">
        <f aca="false">IF(OR(RIGHT(D26,1)="V",RIGHT(D26,1)="J"),VALUE(LEFT(D26,LEN(D26)-1)),D26)</f>
        <v>27</v>
      </c>
      <c r="I26" s="28" t="str">
        <f aca="false">Q26&amp;COUNTIF($H$2:$H26,H26)</f>
        <v>Linlithgow AC1</v>
      </c>
      <c r="J26" s="28" t="str">
        <f aca="false">VLOOKUP(L26,ClubNames,2,FALSE())&amp;COUNTIF($L$2:$L26,L26)</f>
        <v>Perth Road Runners2</v>
      </c>
      <c r="L26" s="30" t="n">
        <v>2</v>
      </c>
      <c r="M26" s="31" t="s">
        <v>664</v>
      </c>
      <c r="O26" s="9" t="n">
        <f aca="false">1+O25</f>
        <v>25</v>
      </c>
      <c r="P26" s="14" t="str">
        <f aca="false">VLOOKUP(I26,J:M,4,FALSE())&amp;IF(RIGHT(D26,1)="V"," (V)",IF(RIGHT(D26,1)="J"," (J)",""))</f>
        <v>Sam O'Neill</v>
      </c>
      <c r="Q26" s="14" t="str">
        <f aca="false">VLOOKUP(H26,ClubNames,2,FALSE())</f>
        <v>Linlithgow AC</v>
      </c>
      <c r="R26" s="15" t="n">
        <f aca="false">TIME(A26,B26,C26)</f>
        <v>0.0201736111111111</v>
      </c>
      <c r="S26" s="81" t="b">
        <f aca="false">R26&gt;=R25</f>
        <v>1</v>
      </c>
    </row>
    <row r="27" customFormat="false" ht="15.75" hidden="false" customHeight="false" outlineLevel="0" collapsed="false">
      <c r="A27" s="16"/>
      <c r="B27" s="23" t="s">
        <v>390</v>
      </c>
      <c r="C27" s="24" t="n">
        <v>14</v>
      </c>
      <c r="D27" s="25" t="s">
        <v>359</v>
      </c>
      <c r="E27" s="26" t="n">
        <v>26</v>
      </c>
      <c r="F27" s="27" t="str">
        <f aca="false">Clubs!B28</f>
        <v>Wee County Harriers</v>
      </c>
      <c r="G27" s="28" t="n">
        <f aca="false">COUNTIF($H:$H,E27)</f>
        <v>5</v>
      </c>
      <c r="H27" s="29" t="n">
        <f aca="false">IF(OR(RIGHT(D27,1)="V",RIGHT(D27,1)="J"),VALUE(LEFT(D27,LEN(D27)-1)),D27)</f>
        <v>18</v>
      </c>
      <c r="I27" s="28" t="str">
        <f aca="false">Q27&amp;COUNTIF($H$2:$H27,H27)</f>
        <v>Central AC10</v>
      </c>
      <c r="J27" s="28" t="str">
        <f aca="false">VLOOKUP(L27,ClubNames,2,FALSE())&amp;COUNTIF($L$2:$L27,L27)</f>
        <v>Perth Road Runners3</v>
      </c>
      <c r="L27" s="30" t="n">
        <v>2</v>
      </c>
      <c r="M27" s="31" t="s">
        <v>665</v>
      </c>
      <c r="O27" s="9" t="n">
        <f aca="false">1+O26</f>
        <v>26</v>
      </c>
      <c r="P27" s="14" t="str">
        <f aca="false">VLOOKUP(I27,J:M,4,FALSE())&amp;IF(RIGHT(D27,1)="V"," (V)",IF(RIGHT(D27,1)="J"," (J)",""))</f>
        <v>Ross Houston  (V)</v>
      </c>
      <c r="Q27" s="14" t="str">
        <f aca="false">VLOOKUP(H27,ClubNames,2,FALSE())</f>
        <v>Central AC</v>
      </c>
      <c r="R27" s="15" t="n">
        <f aca="false">TIME(A27,B27,C27)</f>
        <v>0.0203009259259259</v>
      </c>
      <c r="S27" s="81" t="b">
        <f aca="false">R27&gt;=R26</f>
        <v>1</v>
      </c>
    </row>
    <row r="28" customFormat="false" ht="15.75" hidden="false" customHeight="false" outlineLevel="0" collapsed="false">
      <c r="A28" s="16"/>
      <c r="B28" s="23" t="s">
        <v>390</v>
      </c>
      <c r="C28" s="24" t="n">
        <v>18</v>
      </c>
      <c r="D28" s="25" t="s">
        <v>662</v>
      </c>
      <c r="E28" s="26" t="n">
        <v>27</v>
      </c>
      <c r="F28" s="27" t="str">
        <f aca="false">Clubs!B29</f>
        <v>Linlithgow AC</v>
      </c>
      <c r="G28" s="28" t="n">
        <f aca="false">COUNTIF($H:$H,E28)</f>
        <v>13</v>
      </c>
      <c r="H28" s="29" t="n">
        <f aca="false">IF(OR(RIGHT(D28,1)="V",RIGHT(D28,1)="J"),VALUE(LEFT(D28,LEN(D28)-1)),D28)</f>
        <v>19</v>
      </c>
      <c r="I28" s="28" t="str">
        <f aca="false">Q28&amp;COUNTIF($H$2:$H28,H28)</f>
        <v>Metro Aberdeen Running Club4</v>
      </c>
      <c r="J28" s="28" t="str">
        <f aca="false">VLOOKUP(L28,ClubNames,2,FALSE())&amp;COUNTIF($L$2:$L28,L28)</f>
        <v>Perth Road Runners4</v>
      </c>
      <c r="L28" s="30" t="n">
        <v>2</v>
      </c>
      <c r="M28" s="31" t="s">
        <v>666</v>
      </c>
      <c r="O28" s="9" t="n">
        <f aca="false">1+O27</f>
        <v>27</v>
      </c>
      <c r="P28" s="14" t="str">
        <f aca="false">VLOOKUP(I28,J:M,4,FALSE())&amp;IF(RIGHT(D28,1)="V"," (V)",IF(RIGHT(D28,1)="J"," (J)",""))</f>
        <v>Matt Maciocia (V)</v>
      </c>
      <c r="Q28" s="14" t="str">
        <f aca="false">VLOOKUP(H28,ClubNames,2,FALSE())</f>
        <v>Metro Aberdeen Running Club</v>
      </c>
      <c r="R28" s="15" t="n">
        <f aca="false">TIME(A28,B28,C28)</f>
        <v>0.0203472222222222</v>
      </c>
      <c r="S28" s="81" t="b">
        <f aca="false">R28&gt;=R27</f>
        <v>1</v>
      </c>
    </row>
    <row r="29" customFormat="false" ht="15.75" hidden="false" customHeight="false" outlineLevel="0" collapsed="false">
      <c r="A29" s="16"/>
      <c r="B29" s="23" t="s">
        <v>390</v>
      </c>
      <c r="C29" s="24" t="n">
        <v>20</v>
      </c>
      <c r="D29" s="25" t="n">
        <v>31</v>
      </c>
      <c r="E29" s="26" t="n">
        <v>28</v>
      </c>
      <c r="F29" s="27" t="str">
        <f aca="false">Clubs!B30</f>
        <v>Carnegie Harriers</v>
      </c>
      <c r="G29" s="28" t="n">
        <f aca="false">COUNTIF($H:$H,E29)</f>
        <v>5</v>
      </c>
      <c r="H29" s="29" t="n">
        <f aca="false">IF(OR(RIGHT(D29,1)="V",RIGHT(D29,1)="J"),VALUE(LEFT(D29,LEN(D29)-1)),D29)</f>
        <v>31</v>
      </c>
      <c r="I29" s="28" t="str">
        <f aca="false">Q29&amp;COUNTIF($H$2:$H29,H29)</f>
        <v>Corstorphine AAC3</v>
      </c>
      <c r="J29" s="28" t="str">
        <f aca="false">VLOOKUP(L29,ClubNames,2,FALSE())&amp;COUNTIF($L$2:$L29,L29)</f>
        <v>Perth Road Runners5</v>
      </c>
      <c r="L29" s="30" t="n">
        <v>2</v>
      </c>
      <c r="M29" s="31" t="s">
        <v>667</v>
      </c>
      <c r="O29" s="9" t="n">
        <f aca="false">1+O28</f>
        <v>28</v>
      </c>
      <c r="P29" s="14" t="str">
        <f aca="false">VLOOKUP(I29,J:M,4,FALSE())&amp;IF(RIGHT(D29,1)="V"," (V)",IF(RIGHT(D29,1)="J"," (J)",""))</f>
        <v>Calum McKenzie</v>
      </c>
      <c r="Q29" s="14" t="str">
        <f aca="false">VLOOKUP(H29,ClubNames,2,FALSE())</f>
        <v>Corstorphine AAC</v>
      </c>
      <c r="R29" s="15" t="n">
        <f aca="false">TIME(A29,B29,C29)</f>
        <v>0.0203703703703704</v>
      </c>
      <c r="S29" s="81" t="b">
        <f aca="false">R29&gt;=R28</f>
        <v>1</v>
      </c>
    </row>
    <row r="30" customFormat="false" ht="15.75" hidden="false" customHeight="false" outlineLevel="0" collapsed="false">
      <c r="A30" s="16"/>
      <c r="B30" s="23" t="s">
        <v>390</v>
      </c>
      <c r="C30" s="24" t="n">
        <v>25</v>
      </c>
      <c r="D30" s="25" t="s">
        <v>287</v>
      </c>
      <c r="E30" s="26" t="n">
        <v>29</v>
      </c>
      <c r="F30" s="27" t="str">
        <f aca="false">Clubs!B31</f>
        <v>Team Borders</v>
      </c>
      <c r="G30" s="28" t="n">
        <f aca="false">COUNTIF($H:$H,E30)</f>
        <v>0</v>
      </c>
      <c r="H30" s="29" t="n">
        <f aca="false">IF(OR(RIGHT(D30,1)="V",RIGHT(D30,1)="J"),VALUE(LEFT(D30,LEN(D30)-1)),D30)</f>
        <v>50</v>
      </c>
      <c r="I30" s="28" t="str">
        <f aca="false">Q30&amp;COUNTIF($H$2:$H30,H30)</f>
        <v>Stirling University AC1</v>
      </c>
      <c r="J30" s="28" t="str">
        <f aca="false">VLOOKUP(L30,ClubNames,2,FALSE())&amp;COUNTIF($L$2:$L30,L30)</f>
        <v>Perth Road Runners6</v>
      </c>
      <c r="L30" s="30" t="n">
        <v>2</v>
      </c>
      <c r="M30" s="31" t="s">
        <v>668</v>
      </c>
      <c r="O30" s="9" t="n">
        <f aca="false">1+O29</f>
        <v>29</v>
      </c>
      <c r="P30" s="14" t="str">
        <f aca="false">VLOOKUP(I30,J:M,4,FALSE())&amp;IF(RIGHT(D30,1)="V"," (V)",IF(RIGHT(D30,1)="J"," (J)",""))</f>
        <v>Christopher Black (J)</v>
      </c>
      <c r="Q30" s="14" t="str">
        <f aca="false">VLOOKUP(H30,ClubNames,2,FALSE())</f>
        <v>Stirling University AC</v>
      </c>
      <c r="R30" s="15" t="n">
        <f aca="false">TIME(A30,B30,C30)</f>
        <v>0.0204282407407407</v>
      </c>
      <c r="S30" s="81" t="b">
        <f aca="false">R30&gt;=R29</f>
        <v>1</v>
      </c>
    </row>
    <row r="31" customFormat="false" ht="15.75" hidden="false" customHeight="false" outlineLevel="0" collapsed="false">
      <c r="A31" s="16"/>
      <c r="B31" s="23" t="s">
        <v>390</v>
      </c>
      <c r="C31" s="24" t="n">
        <v>27</v>
      </c>
      <c r="D31" s="25" t="n">
        <v>31</v>
      </c>
      <c r="E31" s="26" t="n">
        <v>30</v>
      </c>
      <c r="F31" s="27" t="str">
        <f aca="false">Clubs!B32</f>
        <v>Perth Strathtay Harriers</v>
      </c>
      <c r="G31" s="28" t="n">
        <f aca="false">COUNTIF($H:$H,E31)</f>
        <v>6</v>
      </c>
      <c r="H31" s="29" t="n">
        <f aca="false">IF(OR(RIGHT(D31,1)="V",RIGHT(D31,1)="J"),VALUE(LEFT(D31,LEN(D31)-1)),D31)</f>
        <v>31</v>
      </c>
      <c r="I31" s="28" t="str">
        <f aca="false">Q31&amp;COUNTIF($H$2:$H31,H31)</f>
        <v>Corstorphine AAC4</v>
      </c>
      <c r="J31" s="28" t="str">
        <f aca="false">VLOOKUP(L31,ClubNames,2,FALSE())&amp;COUNTIF($L$2:$L31,L31)</f>
        <v>Lothian Running Club1</v>
      </c>
      <c r="L31" s="30" t="n">
        <v>3</v>
      </c>
      <c r="M31" s="67" t="s">
        <v>669</v>
      </c>
      <c r="O31" s="9" t="n">
        <f aca="false">1+O30</f>
        <v>30</v>
      </c>
      <c r="P31" s="14" t="str">
        <f aca="false">VLOOKUP(I31,J:M,4,FALSE())&amp;IF(RIGHT(D31,1)="V"," (V)",IF(RIGHT(D31,1)="J"," (J)",""))</f>
        <v>Fearghas Thomson</v>
      </c>
      <c r="Q31" s="14" t="str">
        <f aca="false">VLOOKUP(H31,ClubNames,2,FALSE())</f>
        <v>Corstorphine AAC</v>
      </c>
      <c r="R31" s="15" t="n">
        <f aca="false">TIME(A31,B31,C31)</f>
        <v>0.0204513888888889</v>
      </c>
      <c r="S31" s="81" t="b">
        <f aca="false">R31&gt;=R30</f>
        <v>1</v>
      </c>
    </row>
    <row r="32" customFormat="false" ht="15.75" hidden="false" customHeight="false" outlineLevel="0" collapsed="false">
      <c r="A32" s="16"/>
      <c r="B32" s="23" t="s">
        <v>390</v>
      </c>
      <c r="C32" s="24" t="n">
        <v>27</v>
      </c>
      <c r="D32" s="25" t="s">
        <v>271</v>
      </c>
      <c r="E32" s="26" t="n">
        <v>31</v>
      </c>
      <c r="F32" s="27" t="str">
        <f aca="false">Clubs!B33</f>
        <v>Corstorphine AAC</v>
      </c>
      <c r="G32" s="28" t="n">
        <f aca="false">COUNTIF($H:$H,E32)</f>
        <v>18</v>
      </c>
      <c r="H32" s="29" t="n">
        <f aca="false">IF(OR(RIGHT(D32,1)="V",RIGHT(D32,1)="J"),VALUE(LEFT(D32,LEN(D32)-1)),D32)</f>
        <v>20</v>
      </c>
      <c r="I32" s="28" t="str">
        <f aca="false">Q32&amp;COUNTIF($H$2:$H32,H32)</f>
        <v>Harmeny AAC3</v>
      </c>
      <c r="J32" s="28" t="str">
        <f aca="false">VLOOKUP(L32,ClubNames,2,FALSE())&amp;COUNTIF($L$2:$L32,L32)</f>
        <v>Lothian Running Club2</v>
      </c>
      <c r="L32" s="30" t="n">
        <v>3</v>
      </c>
      <c r="M32" s="67" t="s">
        <v>670</v>
      </c>
      <c r="O32" s="9" t="n">
        <f aca="false">1+O31</f>
        <v>31</v>
      </c>
      <c r="P32" s="14" t="str">
        <f aca="false">VLOOKUP(I32,J:M,4,FALSE())&amp;IF(RIGHT(D32,1)="V"," (V)",IF(RIGHT(D32,1)="J"," (J)",""))</f>
        <v>James Wotherspoon (J)</v>
      </c>
      <c r="Q32" s="14" t="str">
        <f aca="false">VLOOKUP(H32,ClubNames,2,FALSE())</f>
        <v>Harmeny AAC</v>
      </c>
      <c r="R32" s="15" t="n">
        <f aca="false">TIME(A32,B32,C32)</f>
        <v>0.0204513888888889</v>
      </c>
      <c r="S32" s="81" t="b">
        <f aca="false">R32&gt;=R31</f>
        <v>1</v>
      </c>
    </row>
    <row r="33" customFormat="false" ht="15.75" hidden="false" customHeight="false" outlineLevel="0" collapsed="false">
      <c r="A33" s="16"/>
      <c r="B33" s="23" t="s">
        <v>390</v>
      </c>
      <c r="C33" s="24" t="n">
        <v>32</v>
      </c>
      <c r="D33" s="25" t="n">
        <v>13</v>
      </c>
      <c r="E33" s="26" t="n">
        <v>32</v>
      </c>
      <c r="F33" s="27" t="str">
        <f aca="false">Clubs!B34</f>
        <v>Lasswade AAC</v>
      </c>
      <c r="G33" s="28" t="n">
        <f aca="false">COUNTIF($H:$H,E33)</f>
        <v>3</v>
      </c>
      <c r="H33" s="29" t="n">
        <f aca="false">IF(OR(RIGHT(D33,1)="V",RIGHT(D33,1)="J"),VALUE(LEFT(D33,LEN(D33)-1)),D33)</f>
        <v>13</v>
      </c>
      <c r="I33" s="28" t="str">
        <f aca="false">Q33&amp;COUNTIF($H$2:$H33,H33)</f>
        <v>Gala Harriers1</v>
      </c>
      <c r="J33" s="28" t="str">
        <f aca="false">VLOOKUP(L33,ClubNames,2,FALSE())&amp;COUNTIF($L$2:$L33,L33)</f>
        <v>Lothian Running Club3</v>
      </c>
      <c r="L33" s="30" t="n">
        <v>3</v>
      </c>
      <c r="M33" s="67" t="s">
        <v>671</v>
      </c>
      <c r="O33" s="9" t="n">
        <f aca="false">1+O32</f>
        <v>32</v>
      </c>
      <c r="P33" s="14" t="str">
        <f aca="false">VLOOKUP(I33,J:M,4,FALSE())&amp;IF(RIGHT(D33,1)="V"," (V)",IF(RIGHT(D33,1)="J"," (J)",""))</f>
        <v>Robbie Welsh</v>
      </c>
      <c r="Q33" s="14" t="str">
        <f aca="false">VLOOKUP(H33,ClubNames,2,FALSE())</f>
        <v>Gala Harriers</v>
      </c>
      <c r="R33" s="15" t="n">
        <f aca="false">TIME(A33,B33,C33)</f>
        <v>0.0205092592592593</v>
      </c>
      <c r="S33" s="81" t="b">
        <f aca="false">R33&gt;=R32</f>
        <v>1</v>
      </c>
    </row>
    <row r="34" customFormat="false" ht="15.75" hidden="false" customHeight="false" outlineLevel="0" collapsed="false">
      <c r="A34" s="16"/>
      <c r="B34" s="23" t="s">
        <v>390</v>
      </c>
      <c r="C34" s="24" t="n">
        <v>36</v>
      </c>
      <c r="D34" s="25" t="n">
        <v>8</v>
      </c>
      <c r="E34" s="26" t="n">
        <v>33</v>
      </c>
      <c r="F34" s="27" t="str">
        <f aca="false">Clubs!B35</f>
        <v>Lomond Hill Runners AAC</v>
      </c>
      <c r="G34" s="28" t="n">
        <f aca="false">COUNTIF($H:$H,E34)</f>
        <v>0</v>
      </c>
      <c r="H34" s="29" t="n">
        <f aca="false">IF(OR(RIGHT(D34,1)="V",RIGHT(D34,1)="J"),VALUE(LEFT(D34,LEN(D34)-1)),D34)</f>
        <v>8</v>
      </c>
      <c r="I34" s="28" t="str">
        <f aca="false">Q34&amp;COUNTIF($H$2:$H34,H34)</f>
        <v>Fife AC6</v>
      </c>
      <c r="J34" s="28" t="str">
        <f aca="false">VLOOKUP(L34,ClubNames,2,FALSE())&amp;COUNTIF($L$2:$L34,L34)</f>
        <v>Lothian Running Club4</v>
      </c>
      <c r="L34" s="30" t="n">
        <v>3</v>
      </c>
      <c r="M34" s="46" t="s">
        <v>672</v>
      </c>
      <c r="O34" s="9" t="n">
        <f aca="false">1+O33</f>
        <v>33</v>
      </c>
      <c r="P34" s="14" t="str">
        <f aca="false">VLOOKUP(I34,J:M,4,FALSE())&amp;IF(RIGHT(D34,1)="V"," (V)",IF(RIGHT(D34,1)="J"," (J)",""))</f>
        <v>Ruan van Rensberg</v>
      </c>
      <c r="Q34" s="14" t="str">
        <f aca="false">VLOOKUP(H34,ClubNames,2,FALSE())</f>
        <v>Fife AC</v>
      </c>
      <c r="R34" s="15" t="n">
        <f aca="false">TIME(A34,B34,C34)</f>
        <v>0.0205555555555556</v>
      </c>
      <c r="S34" s="81" t="b">
        <f aca="false">R34&gt;=R33</f>
        <v>1</v>
      </c>
    </row>
    <row r="35" customFormat="false" ht="15.75" hidden="false" customHeight="false" outlineLevel="0" collapsed="false">
      <c r="A35" s="16"/>
      <c r="B35" s="23" t="s">
        <v>390</v>
      </c>
      <c r="C35" s="24" t="n">
        <v>39</v>
      </c>
      <c r="D35" s="25" t="n">
        <v>8</v>
      </c>
      <c r="E35" s="26" t="n">
        <v>34</v>
      </c>
      <c r="F35" s="27" t="str">
        <f aca="false">Clubs!B36</f>
        <v>Portobello Running Club</v>
      </c>
      <c r="G35" s="28" t="n">
        <f aca="false">COUNTIF($H:$H,E35)</f>
        <v>3</v>
      </c>
      <c r="H35" s="29" t="n">
        <f aca="false">IF(OR(RIGHT(D35,1)="V",RIGHT(D35,1)="J"),VALUE(LEFT(D35,LEN(D35)-1)),D35)</f>
        <v>8</v>
      </c>
      <c r="I35" s="28" t="str">
        <f aca="false">Q35&amp;COUNTIF($H$2:$H35,H35)</f>
        <v>Fife AC7</v>
      </c>
      <c r="J35" s="28" t="str">
        <f aca="false">VLOOKUP(L35,ClubNames,2,FALSE())&amp;COUNTIF($L$2:$L35,L35)</f>
        <v>Lothian Running Club5</v>
      </c>
      <c r="L35" s="30" t="n">
        <v>3</v>
      </c>
      <c r="M35" s="68" t="s">
        <v>673</v>
      </c>
      <c r="O35" s="9" t="n">
        <f aca="false">1+O34</f>
        <v>34</v>
      </c>
      <c r="P35" s="14" t="str">
        <f aca="false">VLOOKUP(I35,J:M,4,FALSE())&amp;IF(RIGHT(D35,1)="V"," (V)",IF(RIGHT(D35,1)="J"," (J)",""))</f>
        <v>Alistair Gudgin</v>
      </c>
      <c r="Q35" s="14" t="str">
        <f aca="false">VLOOKUP(H35,ClubNames,2,FALSE())</f>
        <v>Fife AC</v>
      </c>
      <c r="R35" s="15" t="n">
        <f aca="false">TIME(A35,B35,C35)</f>
        <v>0.0205902777777778</v>
      </c>
      <c r="S35" s="81" t="b">
        <f aca="false">R35&gt;=R34</f>
        <v>1</v>
      </c>
    </row>
    <row r="36" customFormat="false" ht="15.75" hidden="false" customHeight="false" outlineLevel="0" collapsed="false">
      <c r="A36" s="16"/>
      <c r="B36" s="23" t="s">
        <v>390</v>
      </c>
      <c r="C36" s="24" t="n">
        <v>42</v>
      </c>
      <c r="D36" s="25" t="n">
        <v>31</v>
      </c>
      <c r="E36" s="26" t="n">
        <v>35</v>
      </c>
      <c r="F36" s="27" t="str">
        <f aca="false">Clubs!B37</f>
        <v>St Andrews University CCC</v>
      </c>
      <c r="G36" s="28" t="n">
        <f aca="false">COUNTIF($H:$H,E36)</f>
        <v>0</v>
      </c>
      <c r="H36" s="29" t="n">
        <f aca="false">IF(OR(RIGHT(D36,1)="V",RIGHT(D36,1)="J"),VALUE(LEFT(D36,LEN(D36)-1)),D36)</f>
        <v>31</v>
      </c>
      <c r="I36" s="28" t="str">
        <f aca="false">Q36&amp;COUNTIF($H$2:$H36,H36)</f>
        <v>Corstorphine AAC5</v>
      </c>
      <c r="J36" s="28" t="str">
        <f aca="false">VLOOKUP(L36,ClubNames,2,FALSE())&amp;COUNTIF($L$2:$L36,L36)</f>
        <v>Lothian Running Club6</v>
      </c>
      <c r="L36" s="30" t="n">
        <v>3</v>
      </c>
      <c r="M36" s="34" t="s">
        <v>674</v>
      </c>
      <c r="O36" s="9" t="n">
        <f aca="false">1+O35</f>
        <v>35</v>
      </c>
      <c r="P36" s="14" t="str">
        <f aca="false">VLOOKUP(I36,J:M,4,FALSE())&amp;IF(RIGHT(D36,1)="V"," (V)",IF(RIGHT(D36,1)="J"," (J)",""))</f>
        <v>Telfer Gray</v>
      </c>
      <c r="Q36" s="14" t="str">
        <f aca="false">VLOOKUP(H36,ClubNames,2,FALSE())</f>
        <v>Corstorphine AAC</v>
      </c>
      <c r="R36" s="15" t="n">
        <f aca="false">TIME(A36,B36,C36)</f>
        <v>0.020625</v>
      </c>
      <c r="S36" s="81" t="b">
        <f aca="false">R36&gt;=R35</f>
        <v>1</v>
      </c>
    </row>
    <row r="37" customFormat="false" ht="15.75" hidden="false" customHeight="false" outlineLevel="0" collapsed="false">
      <c r="A37" s="16"/>
      <c r="B37" s="23" t="s">
        <v>390</v>
      </c>
      <c r="C37" s="24" t="n">
        <v>48</v>
      </c>
      <c r="D37" s="25" t="s">
        <v>287</v>
      </c>
      <c r="E37" s="26" t="n">
        <v>36</v>
      </c>
      <c r="F37" s="27" t="str">
        <f aca="false">Clubs!B38</f>
        <v>Banchory Stonehaven AC</v>
      </c>
      <c r="G37" s="28" t="n">
        <f aca="false">COUNTIF($H:$H,E37)</f>
        <v>2</v>
      </c>
      <c r="H37" s="29" t="n">
        <f aca="false">IF(OR(RIGHT(D37,1)="V",RIGHT(D37,1)="J"),VALUE(LEFT(D37,LEN(D37)-1)),D37)</f>
        <v>50</v>
      </c>
      <c r="I37" s="28" t="str">
        <f aca="false">Q37&amp;COUNTIF($H$2:$H37,H37)</f>
        <v>Stirling University AC2</v>
      </c>
      <c r="J37" s="28" t="str">
        <f aca="false">VLOOKUP(L37,ClubNames,2,FALSE())&amp;COUNTIF($L$2:$L37,L37)</f>
        <v>Lothian Running Club7</v>
      </c>
      <c r="L37" s="30" t="n">
        <v>3</v>
      </c>
      <c r="M37" s="34" t="s">
        <v>675</v>
      </c>
      <c r="O37" s="9" t="n">
        <f aca="false">1+O36</f>
        <v>36</v>
      </c>
      <c r="P37" s="14" t="str">
        <f aca="false">VLOOKUP(I37,J:M,4,FALSE())&amp;IF(RIGHT(D37,1)="V"," (V)",IF(RIGHT(D37,1)="J"," (J)",""))</f>
        <v>Cameron Rankine (J)</v>
      </c>
      <c r="Q37" s="14" t="str">
        <f aca="false">VLOOKUP(H37,ClubNames,2,FALSE())</f>
        <v>Stirling University AC</v>
      </c>
      <c r="R37" s="15" t="n">
        <f aca="false">TIME(A37,B37,C37)</f>
        <v>0.0206944444444444</v>
      </c>
      <c r="S37" s="81" t="b">
        <f aca="false">R37&gt;=R36</f>
        <v>1</v>
      </c>
    </row>
    <row r="38" customFormat="false" ht="15.75" hidden="false" customHeight="false" outlineLevel="0" collapsed="false">
      <c r="A38" s="16"/>
      <c r="B38" s="23" t="s">
        <v>390</v>
      </c>
      <c r="C38" s="24" t="n">
        <v>55</v>
      </c>
      <c r="D38" s="25" t="n">
        <v>31</v>
      </c>
      <c r="E38" s="26" t="n">
        <v>37</v>
      </c>
      <c r="F38" s="27" t="str">
        <f aca="false">Clubs!B39</f>
        <v>Dundee University AC</v>
      </c>
      <c r="G38" s="28" t="n">
        <f aca="false">COUNTIF($H:$H,E38)</f>
        <v>0</v>
      </c>
      <c r="H38" s="29" t="n">
        <f aca="false">IF(OR(RIGHT(D38,1)="V",RIGHT(D38,1)="J"),VALUE(LEFT(D38,LEN(D38)-1)),D38)</f>
        <v>31</v>
      </c>
      <c r="I38" s="28" t="str">
        <f aca="false">Q38&amp;COUNTIF($H$2:$H38,H38)</f>
        <v>Corstorphine AAC6</v>
      </c>
      <c r="J38" s="28" t="str">
        <f aca="false">VLOOKUP(L38,ClubNames,2,FALSE())&amp;COUNTIF($L$2:$L38,L38)</f>
        <v>Lothian Running Club8</v>
      </c>
      <c r="L38" s="30" t="n">
        <v>3</v>
      </c>
      <c r="M38" s="46" t="s">
        <v>676</v>
      </c>
      <c r="O38" s="9" t="n">
        <f aca="false">1+O37</f>
        <v>37</v>
      </c>
      <c r="P38" s="14" t="str">
        <f aca="false">VLOOKUP(I38,J:M,4,FALSE())&amp;IF(RIGHT(D38,1)="V"," (V)",IF(RIGHT(D38,1)="J"," (J)",""))</f>
        <v>Fraser Smith</v>
      </c>
      <c r="Q38" s="14" t="str">
        <f aca="false">VLOOKUP(H38,ClubNames,2,FALSE())</f>
        <v>Corstorphine AAC</v>
      </c>
      <c r="R38" s="15" t="n">
        <f aca="false">TIME(A38,B38,C38)</f>
        <v>0.020775462962963</v>
      </c>
      <c r="S38" s="81" t="b">
        <f aca="false">R38&gt;=R37</f>
        <v>1</v>
      </c>
    </row>
    <row r="39" customFormat="false" ht="15.75" hidden="false" customHeight="false" outlineLevel="0" collapsed="false">
      <c r="A39" s="16"/>
      <c r="B39" s="23" t="s">
        <v>401</v>
      </c>
      <c r="C39" s="24" t="n">
        <v>0</v>
      </c>
      <c r="D39" s="25" t="n">
        <v>8</v>
      </c>
      <c r="E39" s="26" t="n">
        <v>38</v>
      </c>
      <c r="F39" s="27" t="str">
        <f aca="false">Clubs!B40</f>
        <v>West Edinburgh RC</v>
      </c>
      <c r="G39" s="28" t="n">
        <f aca="false">COUNTIF($H:$H,E39)</f>
        <v>2</v>
      </c>
      <c r="H39" s="29" t="n">
        <f aca="false">IF(OR(RIGHT(D39,1)="V",RIGHT(D39,1)="J"),VALUE(LEFT(D39,LEN(D39)-1)),D39)</f>
        <v>8</v>
      </c>
      <c r="I39" s="28" t="str">
        <f aca="false">Q39&amp;COUNTIF($H$2:$H39,H39)</f>
        <v>Fife AC8</v>
      </c>
      <c r="J39" s="28" t="str">
        <f aca="false">VLOOKUP(L39,ClubNames,2,FALSE())&amp;COUNTIF($L$2:$L39,L39)</f>
        <v>Lothian Running Club9</v>
      </c>
      <c r="L39" s="30" t="n">
        <v>3</v>
      </c>
      <c r="M39" s="68" t="s">
        <v>677</v>
      </c>
      <c r="O39" s="9" t="n">
        <f aca="false">1+O38</f>
        <v>38</v>
      </c>
      <c r="P39" s="14" t="str">
        <f aca="false">VLOOKUP(I39,J:M,4,FALSE())&amp;IF(RIGHT(D39,1)="V"," (V)",IF(RIGHT(D39,1)="J"," (J)",""))</f>
        <v>Jamie Lessels</v>
      </c>
      <c r="Q39" s="14" t="str">
        <f aca="false">VLOOKUP(H39,ClubNames,2,FALSE())</f>
        <v>Fife AC</v>
      </c>
      <c r="R39" s="15" t="n">
        <f aca="false">TIME(A39,B39,C39)</f>
        <v>0.0208333333333333</v>
      </c>
      <c r="S39" s="81" t="b">
        <f aca="false">R39&gt;=R38</f>
        <v>1</v>
      </c>
    </row>
    <row r="40" customFormat="false" ht="15.75" hidden="false" customHeight="false" outlineLevel="0" collapsed="false">
      <c r="A40" s="16"/>
      <c r="B40" s="23" t="s">
        <v>401</v>
      </c>
      <c r="C40" s="24" t="n">
        <v>3</v>
      </c>
      <c r="D40" s="25" t="n">
        <v>7</v>
      </c>
      <c r="E40" s="26" t="n">
        <v>39</v>
      </c>
      <c r="F40" s="27" t="str">
        <f aca="false">Clubs!B41</f>
        <v>Dunfermline Track &amp; Field AC</v>
      </c>
      <c r="G40" s="28" t="n">
        <f aca="false">COUNTIF($H:$H,E40)</f>
        <v>0</v>
      </c>
      <c r="H40" s="29" t="n">
        <f aca="false">IF(OR(RIGHT(D40,1)="V",RIGHT(D40,1)="J"),VALUE(LEFT(D40,LEN(D40)-1)),D40)</f>
        <v>7</v>
      </c>
      <c r="I40" s="28" t="str">
        <f aca="false">Q40&amp;COUNTIF($H$2:$H40,H40)</f>
        <v>Pitreavie AAC1</v>
      </c>
      <c r="J40" s="28" t="str">
        <f aca="false">VLOOKUP(L40,ClubNames,2,FALSE())&amp;COUNTIF($L$2:$L40,L40)</f>
        <v>Lothian Running Club10</v>
      </c>
      <c r="L40" s="30" t="n">
        <v>3</v>
      </c>
      <c r="M40" s="68" t="s">
        <v>678</v>
      </c>
      <c r="O40" s="9" t="n">
        <f aca="false">1+O39</f>
        <v>39</v>
      </c>
      <c r="P40" s="14" t="str">
        <f aca="false">VLOOKUP(I40,J:M,4,FALSE())&amp;IF(RIGHT(D40,1)="V"," (V)",IF(RIGHT(D40,1)="J"," (J)",""))</f>
        <v>Sean Walker </v>
      </c>
      <c r="Q40" s="14" t="str">
        <f aca="false">VLOOKUP(H40,ClubNames,2,FALSE())</f>
        <v>Pitreavie AAC</v>
      </c>
      <c r="R40" s="15" t="n">
        <f aca="false">TIME(A40,B40,C40)</f>
        <v>0.0208680555555556</v>
      </c>
      <c r="S40" s="81" t="b">
        <f aca="false">R40&gt;=R39</f>
        <v>1</v>
      </c>
    </row>
    <row r="41" customFormat="false" ht="15.75" hidden="false" customHeight="false" outlineLevel="0" collapsed="false">
      <c r="A41" s="16"/>
      <c r="B41" s="23" t="s">
        <v>401</v>
      </c>
      <c r="C41" s="24" t="n">
        <v>5</v>
      </c>
      <c r="D41" s="25" t="n">
        <v>23</v>
      </c>
      <c r="E41" s="26" t="n">
        <v>40</v>
      </c>
      <c r="F41" s="27" t="str">
        <f aca="false">Clubs!B42</f>
        <v>Team East Lothian</v>
      </c>
      <c r="G41" s="28" t="n">
        <f aca="false">COUNTIF($H:$H,E41)</f>
        <v>0</v>
      </c>
      <c r="H41" s="29" t="n">
        <f aca="false">IF(OR(RIGHT(D41,1)="V",RIGHT(D41,1)="J"),VALUE(LEFT(D41,LEN(D41)-1)),D41)</f>
        <v>23</v>
      </c>
      <c r="I41" s="28" t="str">
        <f aca="false">Q41&amp;COUNTIF($H$2:$H41,H41)</f>
        <v>Dundee Road Runners AC1</v>
      </c>
      <c r="J41" s="28" t="str">
        <f aca="false">VLOOKUP(L41,ClubNames,2,FALSE())&amp;COUNTIF($L$2:$L41,L41)</f>
        <v>Lothian Running Club11</v>
      </c>
      <c r="L41" s="30" t="n">
        <v>3</v>
      </c>
      <c r="M41" s="46" t="s">
        <v>679</v>
      </c>
      <c r="O41" s="9" t="n">
        <f aca="false">1+O40</f>
        <v>40</v>
      </c>
      <c r="P41" s="14" t="str">
        <f aca="false">VLOOKUP(I41,J:M,4,FALSE())&amp;IF(RIGHT(D41,1)="V"," (V)",IF(RIGHT(D41,1)="J"," (J)",""))</f>
        <v>David Webster</v>
      </c>
      <c r="Q41" s="14" t="str">
        <f aca="false">VLOOKUP(H41,ClubNames,2,FALSE())</f>
        <v>Dundee Road Runners AC</v>
      </c>
      <c r="R41" s="15" t="n">
        <f aca="false">TIME(A41,B41,C41)</f>
        <v>0.0208912037037037</v>
      </c>
      <c r="S41" s="81" t="b">
        <f aca="false">R41&gt;=R40</f>
        <v>1</v>
      </c>
    </row>
    <row r="42" customFormat="false" ht="15.75" hidden="false" customHeight="false" outlineLevel="0" collapsed="false">
      <c r="A42" s="16"/>
      <c r="B42" s="23" t="s">
        <v>401</v>
      </c>
      <c r="C42" s="24" t="n">
        <v>11</v>
      </c>
      <c r="D42" s="25" t="s">
        <v>300</v>
      </c>
      <c r="E42" s="26" t="n">
        <v>41</v>
      </c>
      <c r="F42" s="27" t="str">
        <f aca="false">Clubs!B43</f>
        <v>Anster Haddies Running Club</v>
      </c>
      <c r="G42" s="28" t="n">
        <f aca="false">COUNTIF($H:$H,E42)</f>
        <v>0</v>
      </c>
      <c r="H42" s="29" t="n">
        <f aca="false">IF(OR(RIGHT(D42,1)="V",RIGHT(D42,1)="J"),VALUE(LEFT(D42,LEN(D42)-1)),D42)</f>
        <v>45</v>
      </c>
      <c r="I42" s="28" t="str">
        <f aca="false">Q42&amp;COUNTIF($H$2:$H42,H42)</f>
        <v>PH Racing Club1</v>
      </c>
      <c r="J42" s="28" t="str">
        <f aca="false">VLOOKUP(L42,ClubNames,2,FALSE())&amp;COUNTIF($L$2:$L42,L42)</f>
        <v>Lothian Running Club12</v>
      </c>
      <c r="L42" s="30" t="n">
        <v>3</v>
      </c>
      <c r="M42" s="68" t="s">
        <v>680</v>
      </c>
      <c r="O42" s="9" t="n">
        <f aca="false">1+O41</f>
        <v>41</v>
      </c>
      <c r="P42" s="14" t="str">
        <f aca="false">VLOOKUP(I42,J:M,4,FALSE())&amp;IF(RIGHT(D42,1)="V"," (V)",IF(RIGHT(D42,1)="J"," (J)",""))</f>
        <v>Ben Hukins (V)</v>
      </c>
      <c r="Q42" s="14" t="str">
        <f aca="false">VLOOKUP(H42,ClubNames,2,FALSE())</f>
        <v>PH Racing Club</v>
      </c>
      <c r="R42" s="15" t="n">
        <f aca="false">TIME(A42,B42,C42)</f>
        <v>0.0209606481481482</v>
      </c>
      <c r="S42" s="81" t="b">
        <f aca="false">R42&gt;=R41</f>
        <v>1</v>
      </c>
    </row>
    <row r="43" customFormat="false" ht="15.75" hidden="false" customHeight="false" outlineLevel="0" collapsed="false">
      <c r="A43" s="16"/>
      <c r="B43" s="23" t="s">
        <v>401</v>
      </c>
      <c r="C43" s="24" t="n">
        <v>18</v>
      </c>
      <c r="D43" s="25" t="s">
        <v>289</v>
      </c>
      <c r="E43" s="26" t="n">
        <v>42</v>
      </c>
      <c r="F43" s="27" t="str">
        <f aca="false">Clubs!B44</f>
        <v>Falkland Trail Runners</v>
      </c>
      <c r="G43" s="28" t="n">
        <f aca="false">COUNTIF($H:$H,E43)</f>
        <v>0</v>
      </c>
      <c r="H43" s="29" t="n">
        <f aca="false">IF(OR(RIGHT(D43,1)="V",RIGHT(D43,1)="J"),VALUE(LEFT(D43,LEN(D43)-1)),D43)</f>
        <v>12</v>
      </c>
      <c r="I43" s="28" t="str">
        <f aca="false">Q43&amp;COUNTIF($H$2:$H43,H43)</f>
        <v>Hunters Bog Trotters1</v>
      </c>
      <c r="J43" s="28" t="str">
        <f aca="false">VLOOKUP(L43,ClubNames,2,FALSE())&amp;COUNTIF($L$2:$L43,L43)</f>
        <v>Lothian Running Club13</v>
      </c>
      <c r="L43" s="30" t="n">
        <v>3</v>
      </c>
      <c r="M43" s="34" t="s">
        <v>681</v>
      </c>
      <c r="O43" s="9" t="n">
        <f aca="false">1+O42</f>
        <v>42</v>
      </c>
      <c r="P43" s="14" t="str">
        <f aca="false">VLOOKUP(I43,J:M,4,FALSE())&amp;IF(RIGHT(D43,1)="V"," (V)",IF(RIGHT(D43,1)="J"," (J)",""))</f>
        <v>David Ward (V)</v>
      </c>
      <c r="Q43" s="14" t="str">
        <f aca="false">VLOOKUP(H43,ClubNames,2,FALSE())</f>
        <v>Hunters Bog Trotters</v>
      </c>
      <c r="R43" s="15" t="n">
        <f aca="false">TIME(A43,B43,C43)</f>
        <v>0.0210416666666667</v>
      </c>
      <c r="S43" s="81" t="b">
        <f aca="false">R43&gt;=R42</f>
        <v>1</v>
      </c>
    </row>
    <row r="44" customFormat="false" ht="15.75" hidden="false" customHeight="false" outlineLevel="0" collapsed="false">
      <c r="A44" s="16"/>
      <c r="B44" s="23" t="s">
        <v>401</v>
      </c>
      <c r="C44" s="24" t="n">
        <v>20</v>
      </c>
      <c r="D44" s="25" t="n">
        <v>3</v>
      </c>
      <c r="E44" s="26" t="n">
        <v>43</v>
      </c>
      <c r="F44" s="27" t="str">
        <f aca="false">Clubs!B45</f>
        <v>Musselburgh &amp; District AC</v>
      </c>
      <c r="G44" s="28" t="n">
        <f aca="false">COUNTIF($H:$H,E44)</f>
        <v>1</v>
      </c>
      <c r="H44" s="29" t="n">
        <f aca="false">IF(OR(RIGHT(D44,1)="V",RIGHT(D44,1)="J"),VALUE(LEFT(D44,LEN(D44)-1)),D44)</f>
        <v>3</v>
      </c>
      <c r="I44" s="28" t="str">
        <f aca="false">Q44&amp;COUNTIF($H$2:$H44,H44)</f>
        <v>Lothian Running Club2</v>
      </c>
      <c r="J44" s="28" t="str">
        <f aca="false">VLOOKUP(L44,ClubNames,2,FALSE())&amp;COUNTIF($L$2:$L44,L44)</f>
        <v>Lothian Running Club14</v>
      </c>
      <c r="L44" s="30" t="n">
        <v>3</v>
      </c>
      <c r="M44" s="34" t="s">
        <v>682</v>
      </c>
      <c r="O44" s="9" t="n">
        <f aca="false">1+O43</f>
        <v>43</v>
      </c>
      <c r="P44" s="14" t="str">
        <f aca="false">VLOOKUP(I44,J:M,4,FALSE())&amp;IF(RIGHT(D44,1)="V"," (V)",IF(RIGHT(D44,1)="J"," (J)",""))</f>
        <v>Mark Ritchie</v>
      </c>
      <c r="Q44" s="14" t="str">
        <f aca="false">VLOOKUP(H44,ClubNames,2,FALSE())</f>
        <v>Lothian Running Club</v>
      </c>
      <c r="R44" s="15" t="n">
        <f aca="false">TIME(A44,B44,C44)</f>
        <v>0.0210648148148148</v>
      </c>
      <c r="S44" s="81" t="b">
        <f aca="false">R44&gt;=R43</f>
        <v>1</v>
      </c>
    </row>
    <row r="45" customFormat="false" ht="15.75" hidden="false" customHeight="false" outlineLevel="0" collapsed="false">
      <c r="A45" s="16"/>
      <c r="B45" s="23" t="s">
        <v>401</v>
      </c>
      <c r="C45" s="24" t="n">
        <v>20</v>
      </c>
      <c r="D45" s="25" t="n">
        <v>18</v>
      </c>
      <c r="E45" s="26" t="n">
        <v>44</v>
      </c>
      <c r="F45" s="27" t="str">
        <f aca="false">Clubs!B46</f>
        <v>Montrose and District AC</v>
      </c>
      <c r="G45" s="28" t="n">
        <f aca="false">COUNTIF($H:$H,E45)</f>
        <v>0</v>
      </c>
      <c r="H45" s="29" t="n">
        <f aca="false">IF(OR(RIGHT(D45,1)="V",RIGHT(D45,1)="J"),VALUE(LEFT(D45,LEN(D45)-1)),D45)</f>
        <v>18</v>
      </c>
      <c r="I45" s="28" t="str">
        <f aca="false">Q45&amp;COUNTIF($H$2:$H45,H45)</f>
        <v>Central AC11</v>
      </c>
      <c r="J45" s="28" t="str">
        <f aca="false">VLOOKUP(L45,ClubNames,2,FALSE())&amp;COUNTIF($L$2:$L45,L45)</f>
        <v>Lothian Running Club15</v>
      </c>
      <c r="L45" s="30" t="n">
        <v>3</v>
      </c>
      <c r="M45" s="34" t="s">
        <v>683</v>
      </c>
      <c r="O45" s="9" t="n">
        <f aca="false">1+O44</f>
        <v>44</v>
      </c>
      <c r="P45" s="14" t="str">
        <f aca="false">VLOOKUP(I45,J:M,4,FALSE())&amp;IF(RIGHT(D45,1)="V"," (V)",IF(RIGHT(D45,1)="J"," (J)",""))</f>
        <v>Euan Andrews</v>
      </c>
      <c r="Q45" s="14" t="str">
        <f aca="false">VLOOKUP(H45,ClubNames,2,FALSE())</f>
        <v>Central AC</v>
      </c>
      <c r="R45" s="15" t="n">
        <f aca="false">TIME(A45,B45,C45)</f>
        <v>0.0210648148148148</v>
      </c>
      <c r="S45" s="81" t="b">
        <f aca="false">R45&gt;=R44</f>
        <v>1</v>
      </c>
    </row>
    <row r="46" customFormat="false" ht="15.75" hidden="false" customHeight="false" outlineLevel="0" collapsed="false">
      <c r="A46" s="16"/>
      <c r="B46" s="23" t="s">
        <v>401</v>
      </c>
      <c r="C46" s="24" t="n">
        <v>26</v>
      </c>
      <c r="D46" s="25" t="n">
        <v>1</v>
      </c>
      <c r="E46" s="26" t="n">
        <v>45</v>
      </c>
      <c r="F46" s="27" t="str">
        <f aca="false">Clubs!B47</f>
        <v>PH Racing Club</v>
      </c>
      <c r="G46" s="28" t="n">
        <f aca="false">COUNTIF($H:$H,E46)</f>
        <v>6</v>
      </c>
      <c r="H46" s="29" t="n">
        <f aca="false">IF(OR(RIGHT(D46,1)="V",RIGHT(D46,1)="J"),VALUE(LEFT(D46,LEN(D46)-1)),D46)</f>
        <v>1</v>
      </c>
      <c r="I46" s="28" t="str">
        <f aca="false">Q46&amp;COUNTIF($H$2:$H46,H46)</f>
        <v>Edinburgh AC1</v>
      </c>
      <c r="J46" s="28" t="str">
        <f aca="false">VLOOKUP(L46,ClubNames,2,FALSE())&amp;COUNTIF($L$2:$L46,L46)</f>
        <v>Lothian Running Club16</v>
      </c>
      <c r="L46" s="30" t="n">
        <v>3</v>
      </c>
      <c r="M46" s="34" t="s">
        <v>684</v>
      </c>
      <c r="O46" s="9" t="n">
        <f aca="false">1+O45</f>
        <v>45</v>
      </c>
      <c r="P46" s="14" t="str">
        <f aca="false">VLOOKUP(I46,J:M,4,FALSE())&amp;IF(RIGHT(D46,1)="V"," (V)",IF(RIGHT(D46,1)="J"," (J)",""))</f>
        <v>Gary Constable</v>
      </c>
      <c r="Q46" s="14" t="str">
        <f aca="false">VLOOKUP(H46,ClubNames,2,FALSE())</f>
        <v>Edinburgh AC</v>
      </c>
      <c r="R46" s="15" t="n">
        <f aca="false">TIME(A46,B46,C46)</f>
        <v>0.0211342592592593</v>
      </c>
      <c r="S46" s="81" t="b">
        <f aca="false">R46&gt;=R45</f>
        <v>1</v>
      </c>
    </row>
    <row r="47" customFormat="false" ht="15.75" hidden="false" customHeight="false" outlineLevel="0" collapsed="false">
      <c r="A47" s="16"/>
      <c r="B47" s="23" t="s">
        <v>401</v>
      </c>
      <c r="C47" s="24" t="n">
        <v>29</v>
      </c>
      <c r="D47" s="25" t="n">
        <v>18</v>
      </c>
      <c r="E47" s="26" t="n">
        <v>46</v>
      </c>
      <c r="F47" s="27" t="str">
        <f aca="false">Clubs!B48</f>
        <v>Deeside Runners</v>
      </c>
      <c r="G47" s="28" t="n">
        <f aca="false">COUNTIF($H:$H,E47)</f>
        <v>0</v>
      </c>
      <c r="H47" s="29" t="n">
        <f aca="false">IF(OR(RIGHT(D47,1)="V",RIGHT(D47,1)="J"),VALUE(LEFT(D47,LEN(D47)-1)),D47)</f>
        <v>18</v>
      </c>
      <c r="I47" s="28" t="str">
        <f aca="false">Q47&amp;COUNTIF($H$2:$H47,H47)</f>
        <v>Central AC12</v>
      </c>
      <c r="J47" s="28" t="str">
        <f aca="false">VLOOKUP(L47,ClubNames,2,FALSE())&amp;COUNTIF($L$2:$L47,L47)</f>
        <v>Lothian Running Club17</v>
      </c>
      <c r="L47" s="30" t="n">
        <v>3</v>
      </c>
      <c r="M47" s="34" t="s">
        <v>685</v>
      </c>
      <c r="O47" s="9" t="n">
        <f aca="false">1+O46</f>
        <v>46</v>
      </c>
      <c r="P47" s="14" t="str">
        <f aca="false">VLOOKUP(I47,J:M,4,FALSE())&amp;IF(RIGHT(D47,1)="V"," (V)",IF(RIGHT(D47,1)="J"," (J)",""))</f>
        <v>Josh Wood </v>
      </c>
      <c r="Q47" s="14" t="str">
        <f aca="false">VLOOKUP(H47,ClubNames,2,FALSE())</f>
        <v>Central AC</v>
      </c>
      <c r="R47" s="15" t="n">
        <f aca="false">TIME(A47,B47,C47)</f>
        <v>0.0211689814814815</v>
      </c>
      <c r="S47" s="81" t="b">
        <f aca="false">R47&gt;=R46</f>
        <v>1</v>
      </c>
    </row>
    <row r="48" customFormat="false" ht="15.75" hidden="false" customHeight="false" outlineLevel="0" collapsed="false">
      <c r="A48" s="16"/>
      <c r="B48" s="23" t="s">
        <v>401</v>
      </c>
      <c r="C48" s="24" t="n">
        <v>31</v>
      </c>
      <c r="D48" s="25" t="n">
        <v>8</v>
      </c>
      <c r="E48" s="26" t="n">
        <v>47</v>
      </c>
      <c r="F48" s="27" t="str">
        <f aca="false">Clubs!B49</f>
        <v>Kinross Road Runners</v>
      </c>
      <c r="G48" s="28" t="n">
        <f aca="false">COUNTIF($H:$H,E48)</f>
        <v>2</v>
      </c>
      <c r="H48" s="29" t="n">
        <f aca="false">IF(OR(RIGHT(D48,1)="V",RIGHT(D48,1)="J"),VALUE(LEFT(D48,LEN(D48)-1)),D48)</f>
        <v>8</v>
      </c>
      <c r="I48" s="28" t="str">
        <f aca="false">Q48&amp;COUNTIF($H$2:$H48,H48)</f>
        <v>Fife AC9</v>
      </c>
      <c r="J48" s="28" t="str">
        <f aca="false">VLOOKUP(L48,ClubNames,2,FALSE())&amp;COUNTIF($L$2:$L48,L48)</f>
        <v>Lothian Running Club18</v>
      </c>
      <c r="L48" s="30" t="n">
        <v>3</v>
      </c>
      <c r="M48" s="34" t="s">
        <v>686</v>
      </c>
      <c r="O48" s="9" t="n">
        <f aca="false">1+O47</f>
        <v>47</v>
      </c>
      <c r="P48" s="14" t="str">
        <f aca="false">VLOOKUP(I48,J:M,4,FALSE())&amp;IF(RIGHT(D48,1)="V"," (V)",IF(RIGHT(D48,1)="J"," (J)",""))</f>
        <v>Ben Kinninmonth</v>
      </c>
      <c r="Q48" s="14" t="str">
        <f aca="false">VLOOKUP(H48,ClubNames,2,FALSE())</f>
        <v>Fife AC</v>
      </c>
      <c r="R48" s="15" t="n">
        <f aca="false">TIME(A48,B48,C48)</f>
        <v>0.0211921296296296</v>
      </c>
      <c r="S48" s="81" t="b">
        <f aca="false">R48&gt;=R47</f>
        <v>1</v>
      </c>
    </row>
    <row r="49" customFormat="false" ht="15.75" hidden="false" customHeight="false" outlineLevel="0" collapsed="false">
      <c r="A49" s="16"/>
      <c r="B49" s="23" t="s">
        <v>401</v>
      </c>
      <c r="C49" s="24" t="n">
        <v>33</v>
      </c>
      <c r="D49" s="25" t="n">
        <v>8</v>
      </c>
      <c r="E49" s="26" t="n">
        <v>48</v>
      </c>
      <c r="F49" s="27" t="str">
        <f aca="false">Clubs!B50</f>
        <v>Dunbar Running Club</v>
      </c>
      <c r="G49" s="28" t="n">
        <f aca="false">COUNTIF($H:$H,E49)</f>
        <v>0</v>
      </c>
      <c r="H49" s="29" t="n">
        <f aca="false">IF(OR(RIGHT(D49,1)="V",RIGHT(D49,1)="J"),VALUE(LEFT(D49,LEN(D49)-1)),D49)</f>
        <v>8</v>
      </c>
      <c r="I49" s="28" t="str">
        <f aca="false">Q49&amp;COUNTIF($H$2:$H49,H49)</f>
        <v>Fife AC10</v>
      </c>
      <c r="J49" s="28" t="str">
        <f aca="false">VLOOKUP(L49,ClubNames,2,FALSE())&amp;COUNTIF($L$2:$L49,L49)</f>
        <v>Lothian Running Club19</v>
      </c>
      <c r="L49" s="30" t="n">
        <v>3</v>
      </c>
      <c r="M49" s="34" t="s">
        <v>687</v>
      </c>
      <c r="O49" s="9" t="n">
        <f aca="false">1+O48</f>
        <v>48</v>
      </c>
      <c r="P49" s="14" t="str">
        <f aca="false">VLOOKUP(I49,J:M,4,FALSE())&amp;IF(RIGHT(D49,1)="V"," (V)",IF(RIGHT(D49,1)="J"," (J)",""))</f>
        <v>Sam Fernando</v>
      </c>
      <c r="Q49" s="14" t="str">
        <f aca="false">VLOOKUP(H49,ClubNames,2,FALSE())</f>
        <v>Fife AC</v>
      </c>
      <c r="R49" s="15" t="n">
        <f aca="false">TIME(A49,B49,C49)</f>
        <v>0.0212152777777778</v>
      </c>
      <c r="S49" s="81" t="b">
        <f aca="false">R49&gt;=R48</f>
        <v>1</v>
      </c>
    </row>
    <row r="50" customFormat="false" ht="15.75" hidden="false" customHeight="false" outlineLevel="0" collapsed="false">
      <c r="A50" s="16"/>
      <c r="B50" s="23" t="s">
        <v>401</v>
      </c>
      <c r="C50" s="24" t="n">
        <v>44</v>
      </c>
      <c r="D50" s="25" t="n">
        <v>27</v>
      </c>
      <c r="E50" s="26" t="n">
        <v>49</v>
      </c>
      <c r="F50" s="27" t="str">
        <f aca="false">Clubs!B51</f>
        <v>Lauderdale Limpers</v>
      </c>
      <c r="G50" s="28" t="n">
        <f aca="false">COUNTIF($H:$H,E50)</f>
        <v>0</v>
      </c>
      <c r="H50" s="29" t="n">
        <f aca="false">IF(OR(RIGHT(D50,1)="V",RIGHT(D50,1)="J"),VALUE(LEFT(D50,LEN(D50)-1)),D50)</f>
        <v>27</v>
      </c>
      <c r="I50" s="28" t="str">
        <f aca="false">Q50&amp;COUNTIF($H$2:$H50,H50)</f>
        <v>Linlithgow AC2</v>
      </c>
      <c r="J50" s="28" t="str">
        <f aca="false">VLOOKUP(L50,ClubNames,2,FALSE())&amp;COUNTIF($L$2:$L50,L50)</f>
        <v>Lothian Running Club20</v>
      </c>
      <c r="L50" s="30" t="n">
        <v>3</v>
      </c>
      <c r="M50" s="34" t="s">
        <v>688</v>
      </c>
      <c r="O50" s="9" t="n">
        <f aca="false">1+O49</f>
        <v>49</v>
      </c>
      <c r="P50" s="14" t="str">
        <f aca="false">VLOOKUP(I50,J:M,4,FALSE())&amp;IF(RIGHT(D50,1)="V"," (V)",IF(RIGHT(D50,1)="J"," (J)",""))</f>
        <v>Andy Brown</v>
      </c>
      <c r="Q50" s="14" t="str">
        <f aca="false">VLOOKUP(H50,ClubNames,2,FALSE())</f>
        <v>Linlithgow AC</v>
      </c>
      <c r="R50" s="15" t="n">
        <f aca="false">TIME(A50,B50,C50)</f>
        <v>0.0213425925925926</v>
      </c>
      <c r="S50" s="81" t="b">
        <f aca="false">R50&gt;=R49</f>
        <v>1</v>
      </c>
    </row>
    <row r="51" customFormat="false" ht="15.75" hidden="false" customHeight="false" outlineLevel="0" collapsed="false">
      <c r="A51" s="16"/>
      <c r="B51" s="23" t="s">
        <v>401</v>
      </c>
      <c r="C51" s="24" t="n">
        <v>45</v>
      </c>
      <c r="D51" s="25" t="s">
        <v>689</v>
      </c>
      <c r="E51" s="26" t="n">
        <v>50</v>
      </c>
      <c r="F51" s="27" t="str">
        <f aca="false">Clubs!B52</f>
        <v>Stirling University AC</v>
      </c>
      <c r="G51" s="28" t="n">
        <f aca="false">COUNTIF($H:$H,E51)</f>
        <v>4</v>
      </c>
      <c r="H51" s="29" t="n">
        <f aca="false">IF(OR(RIGHT(D51,1)="V",RIGHT(D51,1)="J"),VALUE(LEFT(D51,LEN(D51)-1)),D51)</f>
        <v>31</v>
      </c>
      <c r="I51" s="28" t="str">
        <f aca="false">Q51&amp;COUNTIF($H$2:$H51,H51)</f>
        <v>Corstorphine AAC7</v>
      </c>
      <c r="J51" s="28" t="str">
        <f aca="false">VLOOKUP(L51,ClubNames,2,FALSE())&amp;COUNTIF($L$2:$L51,L51)</f>
        <v>Lothian Running Club21</v>
      </c>
      <c r="L51" s="30" t="n">
        <v>3</v>
      </c>
      <c r="M51" s="34" t="s">
        <v>690</v>
      </c>
      <c r="O51" s="9" t="n">
        <v>50</v>
      </c>
      <c r="P51" s="14" t="str">
        <f aca="false">VLOOKUP(I51,J:M,4,FALSE())&amp;IF(RIGHT(D51,1)="V"," (V)",IF(RIGHT(D51,1)="J"," (J)",""))</f>
        <v>Iain Hutchinson (V)</v>
      </c>
      <c r="Q51" s="14" t="str">
        <f aca="false">VLOOKUP(H51,ClubNames,2,FALSE())</f>
        <v>Corstorphine AAC</v>
      </c>
      <c r="R51" s="15" t="n">
        <f aca="false">TIME(A51,B51,C51)</f>
        <v>0.0213541666666667</v>
      </c>
      <c r="S51" s="81" t="b">
        <f aca="false">R51&gt;=R50</f>
        <v>1</v>
      </c>
    </row>
    <row r="52" customFormat="false" ht="15.75" hidden="false" customHeight="false" outlineLevel="0" collapsed="false">
      <c r="A52" s="16"/>
      <c r="B52" s="23" t="s">
        <v>401</v>
      </c>
      <c r="C52" s="24" t="n">
        <v>53</v>
      </c>
      <c r="D52" s="25" t="s">
        <v>662</v>
      </c>
      <c r="E52" s="26" t="n">
        <v>51</v>
      </c>
      <c r="F52" s="27" t="str">
        <f aca="false">Clubs!B53</f>
        <v>Haddington Running Club</v>
      </c>
      <c r="G52" s="28" t="n">
        <f aca="false">COUNTIF($H:$H,E52)</f>
        <v>0</v>
      </c>
      <c r="H52" s="29" t="n">
        <f aca="false">IF(OR(RIGHT(D52,1)="V",RIGHT(D52,1)="J"),VALUE(LEFT(D52,LEN(D52)-1)),D52)</f>
        <v>19</v>
      </c>
      <c r="I52" s="28" t="str">
        <f aca="false">Q52&amp;COUNTIF($H$2:$H52,H52)</f>
        <v>Metro Aberdeen Running Club5</v>
      </c>
      <c r="J52" s="28" t="str">
        <f aca="false">VLOOKUP(L52,ClubNames,2,FALSE())&amp;COUNTIF($L$2:$L52,L52)</f>
        <v>Teviotdale Harriers1</v>
      </c>
      <c r="L52" s="30" t="n">
        <v>4</v>
      </c>
      <c r="M52" s="49" t="s">
        <v>691</v>
      </c>
      <c r="O52" s="9" t="n">
        <v>51</v>
      </c>
      <c r="P52" s="14" t="str">
        <f aca="false">VLOOKUP(I52,J:M,4,FALSE())&amp;IF(RIGHT(D52,1)="V"," (V)",IF(RIGHT(D52,1)="J"," (J)",""))</f>
        <v>Allan Christie (V)</v>
      </c>
      <c r="Q52" s="14" t="str">
        <f aca="false">VLOOKUP(H52,ClubNames,2,FALSE())</f>
        <v>Metro Aberdeen Running Club</v>
      </c>
      <c r="R52" s="15" t="n">
        <f aca="false">TIME(A52,B52,C52)</f>
        <v>0.0214467592592593</v>
      </c>
      <c r="S52" s="81" t="b">
        <f aca="false">R52&gt;=R51</f>
        <v>1</v>
      </c>
    </row>
    <row r="53" customFormat="false" ht="15.75" hidden="false" customHeight="false" outlineLevel="0" collapsed="false">
      <c r="A53" s="16"/>
      <c r="B53" s="23" t="s">
        <v>401</v>
      </c>
      <c r="C53" s="24" t="n">
        <v>56</v>
      </c>
      <c r="D53" s="25" t="n">
        <v>8</v>
      </c>
      <c r="E53" s="26" t="n">
        <v>52</v>
      </c>
      <c r="F53" s="27" t="str">
        <f aca="false">Clubs!B54</f>
        <v>Arbroath &amp; District AAC</v>
      </c>
      <c r="G53" s="28" t="n">
        <f aca="false">COUNTIF($H:$H,E53)</f>
        <v>0</v>
      </c>
      <c r="H53" s="29" t="n">
        <f aca="false">IF(OR(RIGHT(D53,1)="V",RIGHT(D53,1)="J"),VALUE(LEFT(D53,LEN(D53)-1)),D53)</f>
        <v>8</v>
      </c>
      <c r="I53" s="28" t="str">
        <f aca="false">Q53&amp;COUNTIF($H$2:$H53,H53)</f>
        <v>Fife AC11</v>
      </c>
      <c r="J53" s="28" t="str">
        <f aca="false">VLOOKUP(L53,ClubNames,2,FALSE())&amp;COUNTIF($L$2:$L53,L53)</f>
        <v>Aberdeen AAC1</v>
      </c>
      <c r="L53" s="30" t="n">
        <v>6</v>
      </c>
      <c r="M53" s="31" t="s">
        <v>692</v>
      </c>
      <c r="O53" s="9" t="n">
        <v>52</v>
      </c>
      <c r="P53" s="14" t="str">
        <f aca="false">VLOOKUP(I53,J:M,4,FALSE())&amp;IF(RIGHT(D53,1)="V"," (V)",IF(RIGHT(D53,1)="J"," (J)",""))</f>
        <v>Scott McClung</v>
      </c>
      <c r="Q53" s="14" t="str">
        <f aca="false">VLOOKUP(H53,ClubNames,2,FALSE())</f>
        <v>Fife AC</v>
      </c>
      <c r="R53" s="15" t="n">
        <f aca="false">TIME(A53,B53,C53)</f>
        <v>0.0214814814814815</v>
      </c>
      <c r="S53" s="81" t="b">
        <f aca="false">R53&gt;=R52</f>
        <v>1</v>
      </c>
    </row>
    <row r="54" customFormat="false" ht="15.75" hidden="false" customHeight="false" outlineLevel="0" collapsed="false">
      <c r="A54" s="16"/>
      <c r="B54" s="23" t="s">
        <v>414</v>
      </c>
      <c r="C54" s="24" t="n">
        <v>4</v>
      </c>
      <c r="D54" s="25" t="n">
        <v>23</v>
      </c>
      <c r="E54" s="26" t="n">
        <v>53</v>
      </c>
      <c r="F54" s="27" t="str">
        <f aca="false">Clubs!B55</f>
        <v>Run Livingston</v>
      </c>
      <c r="G54" s="28" t="n">
        <f aca="false">COUNTIF($H:$H,E54)</f>
        <v>0</v>
      </c>
      <c r="H54" s="29" t="n">
        <f aca="false">IF(OR(RIGHT(D54,1)="V",RIGHT(D54,1)="J"),VALUE(LEFT(D54,LEN(D54)-1)),D54)</f>
        <v>23</v>
      </c>
      <c r="I54" s="28" t="str">
        <f aca="false">Q54&amp;COUNTIF($H$2:$H54,H54)</f>
        <v>Dundee Road Runners AC2</v>
      </c>
      <c r="J54" s="28" t="str">
        <f aca="false">VLOOKUP(L54,ClubNames,2,FALSE())&amp;COUNTIF($L$2:$L54,L54)</f>
        <v>Aberdeen AAC2</v>
      </c>
      <c r="L54" s="30" t="n">
        <v>6</v>
      </c>
      <c r="M54" s="31" t="s">
        <v>693</v>
      </c>
      <c r="O54" s="9" t="n">
        <v>53</v>
      </c>
      <c r="P54" s="14" t="str">
        <f aca="false">VLOOKUP(I54,J:M,4,FALSE())&amp;IF(RIGHT(D54,1)="V"," (V)",IF(RIGHT(D54,1)="J"," (J)",""))</f>
        <v>Chris Bedlington</v>
      </c>
      <c r="Q54" s="14" t="str">
        <f aca="false">VLOOKUP(H54,ClubNames,2,FALSE())</f>
        <v>Dundee Road Runners AC</v>
      </c>
      <c r="R54" s="15" t="n">
        <f aca="false">TIME(A54,B54,C54)</f>
        <v>0.0215740740740741</v>
      </c>
      <c r="S54" s="81" t="b">
        <f aca="false">R54&gt;=R53</f>
        <v>1</v>
      </c>
    </row>
    <row r="55" customFormat="false" ht="15.75" hidden="false" customHeight="false" outlineLevel="0" collapsed="false">
      <c r="A55" s="16"/>
      <c r="B55" s="23" t="s">
        <v>414</v>
      </c>
      <c r="C55" s="24" t="n">
        <v>5</v>
      </c>
      <c r="D55" s="25" t="n">
        <v>18</v>
      </c>
      <c r="E55" s="45"/>
      <c r="F55" s="45"/>
      <c r="G55" s="28"/>
      <c r="H55" s="29" t="n">
        <f aca="false">IF(OR(RIGHT(D55,1)="V",RIGHT(D55,1)="J"),VALUE(LEFT(D55,LEN(D55)-1)),D55)</f>
        <v>18</v>
      </c>
      <c r="I55" s="28" t="str">
        <f aca="false">Q55&amp;COUNTIF($H$2:$H55,H55)</f>
        <v>Central AC13</v>
      </c>
      <c r="J55" s="28" t="str">
        <f aca="false">VLOOKUP(L55,ClubNames,2,FALSE())&amp;COUNTIF($L$2:$L55,L55)</f>
        <v>Pitreavie AAC1</v>
      </c>
      <c r="L55" s="30" t="n">
        <v>7</v>
      </c>
      <c r="M55" s="82" t="s">
        <v>694</v>
      </c>
      <c r="O55" s="9" t="n">
        <v>54</v>
      </c>
      <c r="P55" s="14" t="str">
        <f aca="false">VLOOKUP(I55,J:M,4,FALSE())&amp;IF(RIGHT(D55,1)="V"," (V)",IF(RIGHT(D55,1)="J"," (J)",""))</f>
        <v>Andrew Irvine </v>
      </c>
      <c r="Q55" s="14" t="str">
        <f aca="false">VLOOKUP(H55,ClubNames,2,FALSE())</f>
        <v>Central AC</v>
      </c>
      <c r="R55" s="15" t="n">
        <f aca="false">TIME(A55,B55,C55)</f>
        <v>0.0215856481481482</v>
      </c>
      <c r="S55" s="81" t="b">
        <f aca="false">R55&gt;=R54</f>
        <v>1</v>
      </c>
    </row>
    <row r="56" customFormat="false" ht="15.75" hidden="false" customHeight="false" outlineLevel="0" collapsed="false">
      <c r="A56" s="16"/>
      <c r="B56" s="23" t="s">
        <v>414</v>
      </c>
      <c r="C56" s="24" t="n">
        <v>7</v>
      </c>
      <c r="D56" s="25" t="s">
        <v>278</v>
      </c>
      <c r="E56" s="45"/>
      <c r="F56" s="45"/>
      <c r="G56" s="28"/>
      <c r="H56" s="29" t="n">
        <f aca="false">IF(OR(RIGHT(D56,1)="V",RIGHT(D56,1)="J"),VALUE(LEFT(D56,LEN(D56)-1)),D56)</f>
        <v>6</v>
      </c>
      <c r="I56" s="28" t="str">
        <f aca="false">Q56&amp;COUNTIF($H$2:$H56,H56)</f>
        <v>Aberdeen AAC1</v>
      </c>
      <c r="J56" s="28" t="str">
        <f aca="false">VLOOKUP(L56,ClubNames,2,FALSE())&amp;COUNTIF($L$2:$L56,L56)</f>
        <v>Pitreavie AAC2</v>
      </c>
      <c r="L56" s="30" t="n">
        <v>7</v>
      </c>
      <c r="M56" s="31" t="s">
        <v>695</v>
      </c>
      <c r="O56" s="9" t="n">
        <v>55</v>
      </c>
      <c r="P56" s="14" t="str">
        <f aca="false">VLOOKUP(I56,J:M,4,FALSE())&amp;IF(RIGHT(D56,1)="V"," (V)",IF(RIGHT(D56,1)="J"," (J)",""))</f>
        <v>Harris Callander (J)</v>
      </c>
      <c r="Q56" s="14" t="str">
        <f aca="false">VLOOKUP(H56,ClubNames,2,FALSE())</f>
        <v>Aberdeen AAC</v>
      </c>
      <c r="R56" s="15" t="n">
        <f aca="false">TIME(A56,B56,C56)</f>
        <v>0.0216087962962963</v>
      </c>
      <c r="S56" s="81" t="b">
        <f aca="false">R56&gt;=R55</f>
        <v>1</v>
      </c>
    </row>
    <row r="57" customFormat="false" ht="15.75" hidden="false" customHeight="false" outlineLevel="0" collapsed="false">
      <c r="A57" s="16"/>
      <c r="B57" s="23" t="s">
        <v>414</v>
      </c>
      <c r="C57" s="24" t="n">
        <v>9</v>
      </c>
      <c r="D57" s="25" t="n">
        <v>12</v>
      </c>
      <c r="E57" s="45"/>
      <c r="F57" s="45"/>
      <c r="G57" s="28"/>
      <c r="H57" s="29" t="n">
        <f aca="false">IF(OR(RIGHT(D57,1)="V",RIGHT(D57,1)="J"),VALUE(LEFT(D57,LEN(D57)-1)),D57)</f>
        <v>12</v>
      </c>
      <c r="I57" s="28" t="str">
        <f aca="false">Q57&amp;COUNTIF($H$2:$H57,H57)</f>
        <v>Hunters Bog Trotters2</v>
      </c>
      <c r="J57" s="28" t="str">
        <f aca="false">VLOOKUP(L57,ClubNames,2,FALSE())&amp;COUNTIF($L$2:$L57,L57)</f>
        <v>Pitreavie AAC3</v>
      </c>
      <c r="L57" s="30" t="n">
        <v>7</v>
      </c>
      <c r="M57" s="31" t="s">
        <v>696</v>
      </c>
      <c r="O57" s="9" t="n">
        <v>56</v>
      </c>
      <c r="P57" s="14" t="str">
        <f aca="false">VLOOKUP(I57,J:M,4,FALSE())&amp;IF(RIGHT(D57,1)="V"," (V)",IF(RIGHT(D57,1)="J"," (J)",""))</f>
        <v>James Hinton</v>
      </c>
      <c r="Q57" s="14" t="str">
        <f aca="false">VLOOKUP(H57,ClubNames,2,FALSE())</f>
        <v>Hunters Bog Trotters</v>
      </c>
      <c r="R57" s="15" t="n">
        <f aca="false">TIME(A57,B57,C57)</f>
        <v>0.0216319444444444</v>
      </c>
      <c r="S57" s="81" t="b">
        <f aca="false">R57&gt;=R56</f>
        <v>1</v>
      </c>
    </row>
    <row r="58" customFormat="false" ht="15.75" hidden="false" customHeight="false" outlineLevel="0" collapsed="false">
      <c r="A58" s="16"/>
      <c r="B58" s="23" t="s">
        <v>414</v>
      </c>
      <c r="C58" s="24" t="n">
        <v>12</v>
      </c>
      <c r="D58" s="25" t="n">
        <v>12</v>
      </c>
      <c r="E58" s="45"/>
      <c r="F58" s="45"/>
      <c r="G58" s="28"/>
      <c r="H58" s="29" t="n">
        <f aca="false">IF(OR(RIGHT(D58,1)="V",RIGHT(D58,1)="J"),VALUE(LEFT(D58,LEN(D58)-1)),D58)</f>
        <v>12</v>
      </c>
      <c r="I58" s="28" t="str">
        <f aca="false">Q58&amp;COUNTIF($H$2:$H58,H58)</f>
        <v>Hunters Bog Trotters3</v>
      </c>
      <c r="J58" s="28" t="str">
        <f aca="false">VLOOKUP(L58,ClubNames,2,FALSE())&amp;COUNTIF($L$2:$L58,L58)</f>
        <v>Pitreavie AAC4</v>
      </c>
      <c r="L58" s="30" t="n">
        <v>7</v>
      </c>
      <c r="M58" s="31" t="s">
        <v>697</v>
      </c>
      <c r="O58" s="9" t="n">
        <v>57</v>
      </c>
      <c r="P58" s="14" t="str">
        <f aca="false">VLOOKUP(I58,J:M,4,FALSE())&amp;IF(RIGHT(D58,1)="V"," (V)",IF(RIGHT(D58,1)="J"," (J)",""))</f>
        <v>Ewan Crawford</v>
      </c>
      <c r="Q58" s="14" t="str">
        <f aca="false">VLOOKUP(H58,ClubNames,2,FALSE())</f>
        <v>Hunters Bog Trotters</v>
      </c>
      <c r="R58" s="15" t="n">
        <f aca="false">TIME(A58,B58,C58)</f>
        <v>0.0216666666666667</v>
      </c>
      <c r="S58" s="81" t="b">
        <f aca="false">R58&gt;=R57</f>
        <v>1</v>
      </c>
    </row>
    <row r="59" customFormat="false" ht="15.75" hidden="false" customHeight="false" outlineLevel="0" collapsed="false">
      <c r="A59" s="16"/>
      <c r="B59" s="23" t="s">
        <v>414</v>
      </c>
      <c r="C59" s="24" t="n">
        <v>19</v>
      </c>
      <c r="D59" s="25" t="s">
        <v>300</v>
      </c>
      <c r="E59" s="45"/>
      <c r="F59" s="45"/>
      <c r="G59" s="28"/>
      <c r="H59" s="29" t="n">
        <f aca="false">IF(OR(RIGHT(D59,1)="V",RIGHT(D59,1)="J"),VALUE(LEFT(D59,LEN(D59)-1)),D59)</f>
        <v>45</v>
      </c>
      <c r="I59" s="28" t="str">
        <f aca="false">Q59&amp;COUNTIF($H$2:$H59,H59)</f>
        <v>PH Racing Club2</v>
      </c>
      <c r="J59" s="28" t="str">
        <f aca="false">VLOOKUP(L59,ClubNames,2,FALSE())&amp;COUNTIF($L$2:$L59,L59)</f>
        <v>Pitreavie AAC5</v>
      </c>
      <c r="L59" s="30" t="n">
        <v>7</v>
      </c>
      <c r="M59" s="31" t="s">
        <v>698</v>
      </c>
      <c r="O59" s="9" t="n">
        <v>58</v>
      </c>
      <c r="P59" s="14" t="str">
        <f aca="false">VLOOKUP(I59,J:M,4,FALSE())&amp;IF(RIGHT(D59,1)="V"," (V)",IF(RIGHT(D59,1)="J"," (J)",""))</f>
        <v>Andy Davis (V)</v>
      </c>
      <c r="Q59" s="14" t="str">
        <f aca="false">VLOOKUP(H59,ClubNames,2,FALSE())</f>
        <v>PH Racing Club</v>
      </c>
      <c r="R59" s="15" t="n">
        <f aca="false">TIME(A59,B59,C59)</f>
        <v>0.0217476851851852</v>
      </c>
      <c r="S59" s="81" t="b">
        <f aca="false">R59&gt;=R58</f>
        <v>1</v>
      </c>
    </row>
    <row r="60" customFormat="false" ht="15.75" hidden="false" customHeight="false" outlineLevel="0" collapsed="false">
      <c r="A60" s="16"/>
      <c r="B60" s="23" t="s">
        <v>414</v>
      </c>
      <c r="C60" s="24" t="n">
        <v>26</v>
      </c>
      <c r="D60" s="25" t="s">
        <v>662</v>
      </c>
      <c r="E60" s="45"/>
      <c r="F60" s="45"/>
      <c r="G60" s="28"/>
      <c r="H60" s="29" t="n">
        <f aca="false">IF(OR(RIGHT(D60,1)="V",RIGHT(D60,1)="J"),VALUE(LEFT(D60,LEN(D60)-1)),D60)</f>
        <v>19</v>
      </c>
      <c r="I60" s="28" t="str">
        <f aca="false">Q60&amp;COUNTIF($H$2:$H60,H60)</f>
        <v>Metro Aberdeen Running Club6</v>
      </c>
      <c r="J60" s="28" t="str">
        <f aca="false">VLOOKUP(L60,ClubNames,2,FALSE())&amp;COUNTIF($L$2:$L60,L60)</f>
        <v>Pitreavie AAC6</v>
      </c>
      <c r="L60" s="30" t="n">
        <v>7</v>
      </c>
      <c r="M60" s="31" t="s">
        <v>699</v>
      </c>
      <c r="O60" s="9" t="n">
        <v>59</v>
      </c>
      <c r="P60" s="14" t="str">
        <f aca="false">VLOOKUP(I60,J:M,4,FALSE())&amp;IF(RIGHT(D60,1)="V"," (V)",IF(RIGHT(D60,1)="J"," (J)",""))</f>
        <v>Kenny Garden (V)</v>
      </c>
      <c r="Q60" s="14" t="str">
        <f aca="false">VLOOKUP(H60,ClubNames,2,FALSE())</f>
        <v>Metro Aberdeen Running Club</v>
      </c>
      <c r="R60" s="15" t="n">
        <f aca="false">TIME(A60,B60,C60)</f>
        <v>0.0218287037037037</v>
      </c>
      <c r="S60" s="81" t="b">
        <f aca="false">R60&gt;=R59</f>
        <v>1</v>
      </c>
    </row>
    <row r="61" customFormat="false" ht="15.75" hidden="false" customHeight="false" outlineLevel="0" collapsed="false">
      <c r="A61" s="16"/>
      <c r="B61" s="23" t="s">
        <v>414</v>
      </c>
      <c r="C61" s="24" t="n">
        <v>26</v>
      </c>
      <c r="D61" s="25" t="n">
        <v>12</v>
      </c>
      <c r="E61" s="45"/>
      <c r="F61" s="45"/>
      <c r="G61" s="28"/>
      <c r="H61" s="29" t="n">
        <f aca="false">IF(OR(RIGHT(D61,1)="V",RIGHT(D61,1)="J"),VALUE(LEFT(D61,LEN(D61)-1)),D61)</f>
        <v>12</v>
      </c>
      <c r="I61" s="28" t="str">
        <f aca="false">Q61&amp;COUNTIF($H$2:$H61,H61)</f>
        <v>Hunters Bog Trotters4</v>
      </c>
      <c r="J61" s="28" t="str">
        <f aca="false">VLOOKUP(L61,ClubNames,2,FALSE())&amp;COUNTIF($L$2:$L61,L61)</f>
        <v>Fife AC1</v>
      </c>
      <c r="L61" s="30" t="n">
        <v>8</v>
      </c>
      <c r="M61" s="31" t="s">
        <v>700</v>
      </c>
      <c r="O61" s="9" t="n">
        <v>60</v>
      </c>
      <c r="P61" s="14" t="str">
        <f aca="false">VLOOKUP(I61,J:M,4,FALSE())&amp;IF(RIGHT(D61,1)="V"," (V)",IF(RIGHT(D61,1)="J"," (J)",""))</f>
        <v>Aidan Belton Schure</v>
      </c>
      <c r="Q61" s="14" t="str">
        <f aca="false">VLOOKUP(H61,ClubNames,2,FALSE())</f>
        <v>Hunters Bog Trotters</v>
      </c>
      <c r="R61" s="15" t="n">
        <f aca="false">TIME(A61,B61,C61)</f>
        <v>0.0218287037037037</v>
      </c>
      <c r="S61" s="81" t="b">
        <f aca="false">R61&gt;=R60</f>
        <v>1</v>
      </c>
    </row>
    <row r="62" customFormat="false" ht="15.75" hidden="false" customHeight="false" outlineLevel="0" collapsed="false">
      <c r="A62" s="16"/>
      <c r="B62" s="23" t="s">
        <v>414</v>
      </c>
      <c r="C62" s="24" t="n">
        <v>26</v>
      </c>
      <c r="D62" s="25" t="s">
        <v>701</v>
      </c>
      <c r="E62" s="45"/>
      <c r="F62" s="45"/>
      <c r="G62" s="28"/>
      <c r="H62" s="29" t="n">
        <f aca="false">IF(OR(RIGHT(D62,1)="V",RIGHT(D62,1)="J"),VALUE(LEFT(D62,LEN(D62)-1)),D62)</f>
        <v>1</v>
      </c>
      <c r="I62" s="28" t="str">
        <f aca="false">Q62&amp;COUNTIF($H$2:$H62,H62)</f>
        <v>Edinburgh AC2</v>
      </c>
      <c r="J62" s="28" t="str">
        <f aca="false">VLOOKUP(L62,ClubNames,2,FALSE())&amp;COUNTIF($L$2:$L62,L62)</f>
        <v>Fife AC2</v>
      </c>
      <c r="L62" s="30" t="n">
        <v>8</v>
      </c>
      <c r="M62" s="31" t="s">
        <v>702</v>
      </c>
      <c r="O62" s="9" t="n">
        <v>61</v>
      </c>
      <c r="P62" s="14" t="str">
        <f aca="false">VLOOKUP(I62,J:M,4,FALSE())&amp;IF(RIGHT(D62,1)="V"," (V)",IF(RIGHT(D62,1)="J"," (J)",""))</f>
        <v>Dylan Daunt (J)</v>
      </c>
      <c r="Q62" s="14" t="str">
        <f aca="false">VLOOKUP(H62,ClubNames,2,FALSE())</f>
        <v>Edinburgh AC</v>
      </c>
      <c r="R62" s="15" t="n">
        <f aca="false">TIME(A62,B62,C62)</f>
        <v>0.0218287037037037</v>
      </c>
      <c r="S62" s="81" t="b">
        <f aca="false">R62&gt;=R61</f>
        <v>1</v>
      </c>
    </row>
    <row r="63" customFormat="false" ht="15.75" hidden="false" customHeight="false" outlineLevel="0" collapsed="false">
      <c r="A63" s="16"/>
      <c r="B63" s="23" t="s">
        <v>414</v>
      </c>
      <c r="C63" s="24" t="n">
        <v>29</v>
      </c>
      <c r="D63" s="25" t="n">
        <v>8</v>
      </c>
      <c r="E63" s="45"/>
      <c r="F63" s="45"/>
      <c r="G63" s="28"/>
      <c r="H63" s="29" t="n">
        <f aca="false">IF(OR(RIGHT(D63,1)="V",RIGHT(D63,1)="J"),VALUE(LEFT(D63,LEN(D63)-1)),D63)</f>
        <v>8</v>
      </c>
      <c r="I63" s="28" t="str">
        <f aca="false">Q63&amp;COUNTIF($H$2:$H63,H63)</f>
        <v>Fife AC12</v>
      </c>
      <c r="J63" s="28" t="str">
        <f aca="false">VLOOKUP(L63,ClubNames,2,FALSE())&amp;COUNTIF($L$2:$L63,L63)</f>
        <v>Fife AC3</v>
      </c>
      <c r="L63" s="30" t="n">
        <v>8</v>
      </c>
      <c r="M63" s="31" t="s">
        <v>703</v>
      </c>
      <c r="O63" s="9" t="n">
        <v>62</v>
      </c>
      <c r="P63" s="14" t="str">
        <f aca="false">VLOOKUP(I63,J:M,4,FALSE())&amp;IF(RIGHT(D63,1)="V"," (V)",IF(RIGHT(D63,1)="J"," (J)",""))</f>
        <v>Yulian Vasiley</v>
      </c>
      <c r="Q63" s="14" t="str">
        <f aca="false">VLOOKUP(H63,ClubNames,2,FALSE())</f>
        <v>Fife AC</v>
      </c>
      <c r="R63" s="15" t="n">
        <f aca="false">TIME(A63,B63,C63)</f>
        <v>0.0218634259259259</v>
      </c>
      <c r="S63" s="81" t="b">
        <f aca="false">R63&gt;=R62</f>
        <v>1</v>
      </c>
    </row>
    <row r="64" customFormat="false" ht="15.75" hidden="false" customHeight="false" outlineLevel="0" collapsed="false">
      <c r="A64" s="16"/>
      <c r="B64" s="23" t="s">
        <v>414</v>
      </c>
      <c r="C64" s="24" t="n">
        <v>30</v>
      </c>
      <c r="D64" s="25" t="s">
        <v>318</v>
      </c>
      <c r="E64" s="45"/>
      <c r="F64" s="45"/>
      <c r="G64" s="28"/>
      <c r="H64" s="29" t="n">
        <f aca="false">IF(OR(RIGHT(D64,1)="V",RIGHT(D64,1)="J"),VALUE(LEFT(D64,LEN(D64)-1)),D64)</f>
        <v>13</v>
      </c>
      <c r="I64" s="28" t="str">
        <f aca="false">Q64&amp;COUNTIF($H$2:$H64,H64)</f>
        <v>Gala Harriers2</v>
      </c>
      <c r="J64" s="28" t="str">
        <f aca="false">VLOOKUP(L64,ClubNames,2,FALSE())&amp;COUNTIF($L$2:$L64,L64)</f>
        <v>Fife AC4</v>
      </c>
      <c r="L64" s="30" t="n">
        <v>8</v>
      </c>
      <c r="M64" s="31" t="s">
        <v>704</v>
      </c>
      <c r="O64" s="9" t="n">
        <v>63</v>
      </c>
      <c r="P64" s="14" t="str">
        <f aca="false">VLOOKUP(I64,J:M,4,FALSE())&amp;IF(RIGHT(D64,1)="V"," (V)",IF(RIGHT(D64,1)="J"," (J)",""))</f>
        <v>Irvine Welsh (J)</v>
      </c>
      <c r="Q64" s="14" t="str">
        <f aca="false">VLOOKUP(H64,ClubNames,2,FALSE())</f>
        <v>Gala Harriers</v>
      </c>
      <c r="R64" s="15" t="n">
        <f aca="false">TIME(A64,B64,C64)</f>
        <v>0.021875</v>
      </c>
      <c r="S64" s="81" t="b">
        <f aca="false">R64&gt;=R63</f>
        <v>1</v>
      </c>
    </row>
    <row r="65" customFormat="false" ht="15.75" hidden="false" customHeight="false" outlineLevel="0" collapsed="false">
      <c r="A65" s="16"/>
      <c r="B65" s="23" t="s">
        <v>414</v>
      </c>
      <c r="C65" s="24" t="n">
        <v>35</v>
      </c>
      <c r="D65" s="25" t="s">
        <v>701</v>
      </c>
      <c r="E65" s="45"/>
      <c r="F65" s="45"/>
      <c r="G65" s="28"/>
      <c r="H65" s="29" t="n">
        <f aca="false">IF(OR(RIGHT(D65,1)="V",RIGHT(D65,1)="J"),VALUE(LEFT(D65,LEN(D65)-1)),D65)</f>
        <v>1</v>
      </c>
      <c r="I65" s="28" t="str">
        <f aca="false">Q65&amp;COUNTIF($H$2:$H65,H65)</f>
        <v>Edinburgh AC3</v>
      </c>
      <c r="J65" s="28" t="str">
        <f aca="false">VLOOKUP(L65,ClubNames,2,FALSE())&amp;COUNTIF($L$2:$L65,L65)</f>
        <v>Fife AC5</v>
      </c>
      <c r="L65" s="30" t="n">
        <v>8</v>
      </c>
      <c r="M65" s="31" t="s">
        <v>705</v>
      </c>
      <c r="O65" s="9" t="n">
        <v>64</v>
      </c>
      <c r="P65" s="14" t="str">
        <f aca="false">VLOOKUP(I65,J:M,4,FALSE())&amp;IF(RIGHT(D65,1)="V"," (V)",IF(RIGHT(D65,1)="J"," (J)",""))</f>
        <v>Dima Graham (J)</v>
      </c>
      <c r="Q65" s="14" t="str">
        <f aca="false">VLOOKUP(H65,ClubNames,2,FALSE())</f>
        <v>Edinburgh AC</v>
      </c>
      <c r="R65" s="15" t="n">
        <f aca="false">TIME(A65,B65,C65)</f>
        <v>0.0219328703703704</v>
      </c>
      <c r="S65" s="81" t="b">
        <f aca="false">R65&gt;=R64</f>
        <v>1</v>
      </c>
    </row>
    <row r="66" customFormat="false" ht="15.75" hidden="false" customHeight="false" outlineLevel="0" collapsed="false">
      <c r="A66" s="16"/>
      <c r="B66" s="23" t="s">
        <v>414</v>
      </c>
      <c r="C66" s="24" t="n">
        <v>40</v>
      </c>
      <c r="D66" s="25" t="s">
        <v>307</v>
      </c>
      <c r="E66" s="45"/>
      <c r="F66" s="45"/>
      <c r="G66" s="28"/>
      <c r="H66" s="29" t="n">
        <f aca="false">IF(OR(RIGHT(D66,1)="V",RIGHT(D66,1)="J"),VALUE(LEFT(D66,LEN(D66)-1)),D66)</f>
        <v>1</v>
      </c>
      <c r="I66" s="28" t="str">
        <f aca="false">Q66&amp;COUNTIF($H$2:$H66,H66)</f>
        <v>Edinburgh AC4</v>
      </c>
      <c r="J66" s="28" t="str">
        <f aca="false">VLOOKUP(L66,ClubNames,2,FALSE())&amp;COUNTIF($L$2:$L66,L66)</f>
        <v>Fife AC6</v>
      </c>
      <c r="L66" s="30" t="n">
        <v>8</v>
      </c>
      <c r="M66" s="31" t="s">
        <v>706</v>
      </c>
      <c r="O66" s="9" t="n">
        <v>65</v>
      </c>
      <c r="P66" s="14" t="str">
        <f aca="false">VLOOKUP(I66,J:M,4,FALSE())&amp;IF(RIGHT(D66,1)="V"," (V)",IF(RIGHT(D66,1)="J"," (J)",""))</f>
        <v>Rob McNab (V)</v>
      </c>
      <c r="Q66" s="14" t="str">
        <f aca="false">VLOOKUP(H66,ClubNames,2,FALSE())</f>
        <v>Edinburgh AC</v>
      </c>
      <c r="R66" s="15" t="n">
        <f aca="false">TIME(A66,B66,C66)</f>
        <v>0.0219907407407407</v>
      </c>
      <c r="S66" s="81" t="b">
        <f aca="false">R66&gt;=R65</f>
        <v>1</v>
      </c>
    </row>
    <row r="67" customFormat="false" ht="15.75" hidden="false" customHeight="false" outlineLevel="0" collapsed="false">
      <c r="A67" s="16"/>
      <c r="B67" s="23" t="s">
        <v>414</v>
      </c>
      <c r="C67" s="24" t="n">
        <v>42</v>
      </c>
      <c r="D67" s="25" t="n">
        <v>18</v>
      </c>
      <c r="E67" s="45"/>
      <c r="F67" s="45"/>
      <c r="G67" s="28"/>
      <c r="H67" s="29" t="n">
        <f aca="false">IF(OR(RIGHT(D67,1)="V",RIGHT(D67,1)="J"),VALUE(LEFT(D67,LEN(D67)-1)),D67)</f>
        <v>18</v>
      </c>
      <c r="I67" s="28" t="str">
        <f aca="false">Q67&amp;COUNTIF($H$2:$H67,H67)</f>
        <v>Central AC14</v>
      </c>
      <c r="J67" s="28" t="str">
        <f aca="false">VLOOKUP(L67,ClubNames,2,FALSE())&amp;COUNTIF($L$2:$L67,L67)</f>
        <v>Fife AC7</v>
      </c>
      <c r="L67" s="30" t="n">
        <v>8</v>
      </c>
      <c r="M67" s="31" t="s">
        <v>707</v>
      </c>
      <c r="O67" s="9" t="n">
        <v>66</v>
      </c>
      <c r="P67" s="14" t="str">
        <f aca="false">VLOOKUP(I67,J:M,4,FALSE())&amp;IF(RIGHT(D67,1)="V"," (V)",IF(RIGHT(D67,1)="J"," (J)",""))</f>
        <v>Jack Honeyman </v>
      </c>
      <c r="Q67" s="14" t="str">
        <f aca="false">VLOOKUP(H67,ClubNames,2,FALSE())</f>
        <v>Central AC</v>
      </c>
      <c r="R67" s="15" t="n">
        <f aca="false">TIME(A67,B67,C67)</f>
        <v>0.0220138888888889</v>
      </c>
      <c r="S67" s="81" t="b">
        <f aca="false">R67&gt;=R66</f>
        <v>1</v>
      </c>
    </row>
    <row r="68" customFormat="false" ht="15.75" hidden="false" customHeight="false" outlineLevel="0" collapsed="false">
      <c r="A68" s="16"/>
      <c r="B68" s="23" t="s">
        <v>414</v>
      </c>
      <c r="C68" s="24" t="n">
        <v>46</v>
      </c>
      <c r="D68" s="25" t="n">
        <v>12</v>
      </c>
      <c r="E68" s="45"/>
      <c r="F68" s="45"/>
      <c r="G68" s="28"/>
      <c r="H68" s="29" t="n">
        <f aca="false">IF(OR(RIGHT(D68,1)="V",RIGHT(D68,1)="J"),VALUE(LEFT(D68,LEN(D68)-1)),D68)</f>
        <v>12</v>
      </c>
      <c r="I68" s="28" t="str">
        <f aca="false">Q68&amp;COUNTIF($H$2:$H68,H68)</f>
        <v>Hunters Bog Trotters5</v>
      </c>
      <c r="J68" s="28" t="str">
        <f aca="false">VLOOKUP(L68,ClubNames,2,FALSE())&amp;COUNTIF($L$2:$L68,L68)</f>
        <v>Fife AC8</v>
      </c>
      <c r="L68" s="30" t="n">
        <v>8</v>
      </c>
      <c r="M68" s="31" t="s">
        <v>708</v>
      </c>
      <c r="O68" s="9" t="n">
        <v>67</v>
      </c>
      <c r="P68" s="14" t="str">
        <f aca="false">VLOOKUP(I68,J:M,4,FALSE())&amp;IF(RIGHT(D68,1)="V"," (V)",IF(RIGHT(D68,1)="J"," (J)",""))</f>
        <v>Same Loyd</v>
      </c>
      <c r="Q68" s="14" t="str">
        <f aca="false">VLOOKUP(H68,ClubNames,2,FALSE())</f>
        <v>Hunters Bog Trotters</v>
      </c>
      <c r="R68" s="15" t="n">
        <f aca="false">TIME(A68,B68,C68)</f>
        <v>0.0220601851851852</v>
      </c>
      <c r="S68" s="81" t="b">
        <f aca="false">R68&gt;=R67</f>
        <v>1</v>
      </c>
    </row>
    <row r="69" customFormat="false" ht="15.75" hidden="false" customHeight="false" outlineLevel="0" collapsed="false">
      <c r="A69" s="16"/>
      <c r="B69" s="23" t="s">
        <v>414</v>
      </c>
      <c r="C69" s="24" t="n">
        <v>51</v>
      </c>
      <c r="D69" s="25" t="s">
        <v>689</v>
      </c>
      <c r="E69" s="45"/>
      <c r="F69" s="45"/>
      <c r="G69" s="28"/>
      <c r="H69" s="29" t="n">
        <f aca="false">IF(OR(RIGHT(D69,1)="V",RIGHT(D69,1)="J"),VALUE(LEFT(D69,LEN(D69)-1)),D69)</f>
        <v>31</v>
      </c>
      <c r="I69" s="28" t="str">
        <f aca="false">Q69&amp;COUNTIF($H$2:$H69,H69)</f>
        <v>Corstorphine AAC8</v>
      </c>
      <c r="J69" s="28" t="str">
        <f aca="false">VLOOKUP(L69,ClubNames,2,FALSE())&amp;COUNTIF($L$2:$L69,L69)</f>
        <v>Fife AC9</v>
      </c>
      <c r="L69" s="30" t="n">
        <v>8</v>
      </c>
      <c r="M69" s="31" t="s">
        <v>709</v>
      </c>
      <c r="O69" s="9" t="n">
        <v>68</v>
      </c>
      <c r="P69" s="14" t="str">
        <f aca="false">VLOOKUP(I69,J:M,4,FALSE())&amp;IF(RIGHT(D69,1)="V"," (V)",IF(RIGHT(D69,1)="J"," (J)",""))</f>
        <v>Moray Anderson (V)</v>
      </c>
      <c r="Q69" s="14" t="str">
        <f aca="false">VLOOKUP(H69,ClubNames,2,FALSE())</f>
        <v>Corstorphine AAC</v>
      </c>
      <c r="R69" s="15" t="n">
        <f aca="false">TIME(A69,B69,C69)</f>
        <v>0.0221180555555556</v>
      </c>
      <c r="S69" s="81" t="b">
        <f aca="false">R69&gt;=R68</f>
        <v>1</v>
      </c>
    </row>
    <row r="70" customFormat="false" ht="15.75" hidden="false" customHeight="false" outlineLevel="0" collapsed="false">
      <c r="A70" s="16"/>
      <c r="B70" s="23" t="s">
        <v>414</v>
      </c>
      <c r="C70" s="24" t="n">
        <v>58</v>
      </c>
      <c r="D70" s="25" t="n">
        <v>36</v>
      </c>
      <c r="E70" s="45"/>
      <c r="F70" s="45"/>
      <c r="G70" s="28"/>
      <c r="H70" s="29" t="n">
        <f aca="false">IF(OR(RIGHT(D70,1)="V",RIGHT(D70,1)="J"),VALUE(LEFT(D70,LEN(D70)-1)),D70)</f>
        <v>36</v>
      </c>
      <c r="I70" s="28" t="str">
        <f aca="false">Q70&amp;COUNTIF($H$2:$H70,H70)</f>
        <v>Banchory Stonehaven AC1</v>
      </c>
      <c r="J70" s="28" t="str">
        <f aca="false">VLOOKUP(L70,ClubNames,2,FALSE())&amp;COUNTIF($L$2:$L70,L70)</f>
        <v>Fife AC10</v>
      </c>
      <c r="L70" s="30" t="n">
        <v>8</v>
      </c>
      <c r="M70" s="31" t="s">
        <v>710</v>
      </c>
      <c r="O70" s="9" t="n">
        <v>69</v>
      </c>
      <c r="P70" s="14" t="str">
        <f aca="false">VLOOKUP(I70,J:M,4,FALSE())&amp;IF(RIGHT(D70,1)="V"," (V)",IF(RIGHT(D70,1)="J"," (J)",""))</f>
        <v>Stuart Ferguson</v>
      </c>
      <c r="Q70" s="14" t="str">
        <f aca="false">VLOOKUP(H70,ClubNames,2,FALSE())</f>
        <v>Banchory Stonehaven AC</v>
      </c>
      <c r="R70" s="15" t="n">
        <f aca="false">TIME(A70,B70,C70)</f>
        <v>0.0221990740740741</v>
      </c>
      <c r="S70" s="81" t="b">
        <f aca="false">R70&gt;=R69</f>
        <v>1</v>
      </c>
    </row>
    <row r="71" customFormat="false" ht="15.75" hidden="false" customHeight="false" outlineLevel="0" collapsed="false">
      <c r="A71" s="16"/>
      <c r="B71" s="23" t="s">
        <v>424</v>
      </c>
      <c r="C71" s="24" t="n">
        <v>11</v>
      </c>
      <c r="D71" s="25" t="s">
        <v>662</v>
      </c>
      <c r="E71" s="45"/>
      <c r="F71" s="45"/>
      <c r="G71" s="28"/>
      <c r="H71" s="29" t="n">
        <f aca="false">IF(OR(RIGHT(D71,1)="V",RIGHT(D71,1)="J"),VALUE(LEFT(D71,LEN(D71)-1)),D71)</f>
        <v>19</v>
      </c>
      <c r="I71" s="28" t="str">
        <f aca="false">Q71&amp;COUNTIF($H$2:$H71,H71)</f>
        <v>Metro Aberdeen Running Club7</v>
      </c>
      <c r="J71" s="28" t="str">
        <f aca="false">VLOOKUP(L71,ClubNames,2,FALSE())&amp;COUNTIF($L$2:$L71,L71)</f>
        <v>Fife AC11</v>
      </c>
      <c r="L71" s="30" t="n">
        <v>8</v>
      </c>
      <c r="M71" s="31" t="s">
        <v>711</v>
      </c>
      <c r="O71" s="9" t="n">
        <v>70</v>
      </c>
      <c r="P71" s="14" t="str">
        <f aca="false">VLOOKUP(I71,J:M,4,FALSE())&amp;IF(RIGHT(D71,1)="V"," (V)",IF(RIGHT(D71,1)="J"," (J)",""))</f>
        <v>David Marshall (V)</v>
      </c>
      <c r="Q71" s="14" t="str">
        <f aca="false">VLOOKUP(H71,ClubNames,2,FALSE())</f>
        <v>Metro Aberdeen Running Club</v>
      </c>
      <c r="R71" s="15" t="n">
        <f aca="false">TIME(A71,B71,C71)</f>
        <v>0.022349537037037</v>
      </c>
      <c r="S71" s="81" t="b">
        <f aca="false">R71&gt;=R70</f>
        <v>1</v>
      </c>
    </row>
    <row r="72" customFormat="false" ht="15.75" hidden="false" customHeight="false" outlineLevel="0" collapsed="false">
      <c r="A72" s="16"/>
      <c r="B72" s="23" t="s">
        <v>424</v>
      </c>
      <c r="C72" s="24" t="n">
        <v>15</v>
      </c>
      <c r="D72" s="25" t="n">
        <v>11</v>
      </c>
      <c r="E72" s="45"/>
      <c r="F72" s="45"/>
      <c r="G72" s="28"/>
      <c r="H72" s="29" t="n">
        <f aca="false">IF(OR(RIGHT(D72,1)="V",RIGHT(D72,1)="J"),VALUE(LEFT(D72,LEN(D72)-1)),D72)</f>
        <v>11</v>
      </c>
      <c r="I72" s="28" t="str">
        <f aca="false">Q72&amp;COUNTIF($H$2:$H72,H72)</f>
        <v>Falkirk Victoria Harriers1</v>
      </c>
      <c r="J72" s="28" t="str">
        <f aca="false">VLOOKUP(L72,ClubNames,2,FALSE())&amp;COUNTIF($L$2:$L72,L72)</f>
        <v>Fife AC12</v>
      </c>
      <c r="L72" s="30" t="n">
        <v>8</v>
      </c>
      <c r="M72" s="31" t="s">
        <v>712</v>
      </c>
      <c r="O72" s="9" t="n">
        <v>71</v>
      </c>
      <c r="P72" s="14" t="str">
        <f aca="false">VLOOKUP(I72,J:M,4,FALSE())&amp;IF(RIGHT(D72,1)="V"," (V)",IF(RIGHT(D72,1)="J"," (J)",""))</f>
        <v>Alan Purves</v>
      </c>
      <c r="Q72" s="14" t="str">
        <f aca="false">VLOOKUP(H72,ClubNames,2,FALSE())</f>
        <v>Falkirk Victoria Harriers</v>
      </c>
      <c r="R72" s="15" t="n">
        <f aca="false">TIME(A72,B72,C72)</f>
        <v>0.0223958333333333</v>
      </c>
      <c r="S72" s="81" t="b">
        <f aca="false">R72&gt;=R71</f>
        <v>1</v>
      </c>
    </row>
    <row r="73" customFormat="false" ht="15.75" hidden="false" customHeight="false" outlineLevel="0" collapsed="false">
      <c r="A73" s="16"/>
      <c r="B73" s="23" t="s">
        <v>424</v>
      </c>
      <c r="C73" s="24" t="n">
        <v>22</v>
      </c>
      <c r="D73" s="25" t="n">
        <v>8</v>
      </c>
      <c r="E73" s="45"/>
      <c r="F73" s="45"/>
      <c r="G73" s="28"/>
      <c r="H73" s="29" t="n">
        <f aca="false">IF(OR(RIGHT(D73,1)="V",RIGHT(D73,1)="J"),VALUE(LEFT(D73,LEN(D73)-1)),D73)</f>
        <v>8</v>
      </c>
      <c r="I73" s="28" t="str">
        <f aca="false">Q73&amp;COUNTIF($H$2:$H73,H73)</f>
        <v>Fife AC13</v>
      </c>
      <c r="J73" s="28" t="str">
        <f aca="false">VLOOKUP(L73,ClubNames,2,FALSE())&amp;COUNTIF($L$2:$L73,L73)</f>
        <v>Fife AC13</v>
      </c>
      <c r="L73" s="30" t="n">
        <v>8</v>
      </c>
      <c r="M73" s="31" t="s">
        <v>713</v>
      </c>
      <c r="O73" s="9" t="n">
        <v>72</v>
      </c>
      <c r="P73" s="14" t="str">
        <f aca="false">VLOOKUP(I73,J:M,4,FALSE())&amp;IF(RIGHT(D73,1)="V"," (V)",IF(RIGHT(D73,1)="J"," (J)",""))</f>
        <v>Glenn Barclay</v>
      </c>
      <c r="Q73" s="14" t="str">
        <f aca="false">VLOOKUP(H73,ClubNames,2,FALSE())</f>
        <v>Fife AC</v>
      </c>
      <c r="R73" s="15" t="n">
        <f aca="false">TIME(A73,B73,C73)</f>
        <v>0.0224768518518519</v>
      </c>
      <c r="S73" s="81" t="b">
        <f aca="false">R73&gt;=R72</f>
        <v>1</v>
      </c>
    </row>
    <row r="74" customFormat="false" ht="15.75" hidden="false" customHeight="false" outlineLevel="0" collapsed="false">
      <c r="A74" s="16"/>
      <c r="B74" s="23" t="s">
        <v>424</v>
      </c>
      <c r="C74" s="24" t="n">
        <v>36</v>
      </c>
      <c r="D74" s="25" t="s">
        <v>387</v>
      </c>
      <c r="E74" s="45"/>
      <c r="F74" s="45"/>
      <c r="G74" s="28"/>
      <c r="H74" s="29" t="n">
        <f aca="false">IF(OR(RIGHT(D74,1)="V",RIGHT(D74,1)="J"),VALUE(LEFT(D74,LEN(D74)-1)),D74)</f>
        <v>13</v>
      </c>
      <c r="I74" s="28" t="str">
        <f aca="false">Q74&amp;COUNTIF($H$2:$H74,H74)</f>
        <v>Gala Harriers3</v>
      </c>
      <c r="J74" s="28" t="str">
        <f aca="false">VLOOKUP(L74,ClubNames,2,FALSE())&amp;COUNTIF($L$2:$L74,L74)</f>
        <v>Fife AC14</v>
      </c>
      <c r="L74" s="30" t="n">
        <v>8</v>
      </c>
      <c r="M74" s="31" t="s">
        <v>714</v>
      </c>
      <c r="O74" s="9" t="n">
        <v>73</v>
      </c>
      <c r="P74" s="14" t="str">
        <f aca="false">VLOOKUP(I74,J:M,4,FALSE())&amp;IF(RIGHT(D74,1)="V"," (V)",IF(RIGHT(D74,1)="J"," (J)",""))</f>
        <v>Gary Trewartha (V)</v>
      </c>
      <c r="Q74" s="14" t="str">
        <f aca="false">VLOOKUP(H74,ClubNames,2,FALSE())</f>
        <v>Gala Harriers</v>
      </c>
      <c r="R74" s="15" t="n">
        <f aca="false">TIME(A74,B74,C74)</f>
        <v>0.0226388888888889</v>
      </c>
      <c r="S74" s="81" t="b">
        <f aca="false">R74&gt;=R73</f>
        <v>1</v>
      </c>
    </row>
    <row r="75" customFormat="false" ht="15.75" hidden="false" customHeight="false" outlineLevel="0" collapsed="false">
      <c r="A75" s="16"/>
      <c r="B75" s="23" t="s">
        <v>424</v>
      </c>
      <c r="C75" s="24" t="n">
        <v>42</v>
      </c>
      <c r="D75" s="25" t="n">
        <v>1</v>
      </c>
      <c r="E75" s="45"/>
      <c r="F75" s="45"/>
      <c r="G75" s="28"/>
      <c r="H75" s="29" t="n">
        <f aca="false">IF(OR(RIGHT(D75,1)="V",RIGHT(D75,1)="J"),VALUE(LEFT(D75,LEN(D75)-1)),D75)</f>
        <v>1</v>
      </c>
      <c r="I75" s="28" t="str">
        <f aca="false">Q75&amp;COUNTIF($H$2:$H75,H75)</f>
        <v>Edinburgh AC5</v>
      </c>
      <c r="J75" s="28" t="str">
        <f aca="false">VLOOKUP(L75,ClubNames,2,FALSE())&amp;COUNTIF($L$2:$L75,L75)</f>
        <v>Fife AC15</v>
      </c>
      <c r="L75" s="30" t="n">
        <v>8</v>
      </c>
      <c r="M75" s="31" t="s">
        <v>715</v>
      </c>
      <c r="O75" s="9" t="n">
        <v>74</v>
      </c>
      <c r="P75" s="14" t="str">
        <f aca="false">VLOOKUP(I75,J:M,4,FALSE())&amp;IF(RIGHT(D75,1)="V"," (V)",IF(RIGHT(D75,1)="J"," (J)",""))</f>
        <v>Abhinav Naga</v>
      </c>
      <c r="Q75" s="14" t="str">
        <f aca="false">VLOOKUP(H75,ClubNames,2,FALSE())</f>
        <v>Edinburgh AC</v>
      </c>
      <c r="R75" s="15" t="n">
        <f aca="false">TIME(A75,B75,C75)</f>
        <v>0.0227083333333333</v>
      </c>
      <c r="S75" s="81" t="b">
        <f aca="false">R75&gt;=R74</f>
        <v>1</v>
      </c>
    </row>
    <row r="76" customFormat="false" ht="15.75" hidden="false" customHeight="false" outlineLevel="0" collapsed="false">
      <c r="A76" s="16"/>
      <c r="B76" s="23" t="s">
        <v>424</v>
      </c>
      <c r="C76" s="24" t="n">
        <v>47</v>
      </c>
      <c r="D76" s="25" t="s">
        <v>307</v>
      </c>
      <c r="E76" s="45"/>
      <c r="F76" s="45"/>
      <c r="G76" s="28"/>
      <c r="H76" s="29" t="n">
        <f aca="false">IF(OR(RIGHT(D76,1)="V",RIGHT(D76,1)="J"),VALUE(LEFT(D76,LEN(D76)-1)),D76)</f>
        <v>1</v>
      </c>
      <c r="I76" s="28" t="str">
        <f aca="false">Q76&amp;COUNTIF($H$2:$H76,H76)</f>
        <v>Edinburgh AC6</v>
      </c>
      <c r="J76" s="28" t="str">
        <f aca="false">VLOOKUP(L76,ClubNames,2,FALSE())&amp;COUNTIF($L$2:$L76,L76)</f>
        <v>Falkirk Victoria Harriers1</v>
      </c>
      <c r="L76" s="30" t="n">
        <v>11</v>
      </c>
      <c r="M76" s="49" t="s">
        <v>716</v>
      </c>
      <c r="O76" s="9" t="n">
        <v>75</v>
      </c>
      <c r="P76" s="14" t="str">
        <f aca="false">VLOOKUP(I76,J:M,4,FALSE())&amp;IF(RIGHT(D76,1)="V"," (V)",IF(RIGHT(D76,1)="J"," (J)",""))</f>
        <v>Angus Wardlaw (V)</v>
      </c>
      <c r="Q76" s="14" t="str">
        <f aca="false">VLOOKUP(H76,ClubNames,2,FALSE())</f>
        <v>Edinburgh AC</v>
      </c>
      <c r="R76" s="15" t="n">
        <f aca="false">TIME(A76,B76,C76)</f>
        <v>0.0227662037037037</v>
      </c>
      <c r="S76" s="81" t="b">
        <f aca="false">R76&gt;=R75</f>
        <v>1</v>
      </c>
    </row>
    <row r="77" customFormat="false" ht="15.75" hidden="false" customHeight="false" outlineLevel="0" collapsed="false">
      <c r="A77" s="16"/>
      <c r="B77" s="23" t="s">
        <v>424</v>
      </c>
      <c r="C77" s="24" t="n">
        <v>55</v>
      </c>
      <c r="D77" s="25" t="n">
        <v>6</v>
      </c>
      <c r="E77" s="45"/>
      <c r="F77" s="45"/>
      <c r="G77" s="28"/>
      <c r="H77" s="29" t="n">
        <f aca="false">IF(OR(RIGHT(D77,1)="V",RIGHT(D77,1)="J"),VALUE(LEFT(D77,LEN(D77)-1)),D77)</f>
        <v>6</v>
      </c>
      <c r="I77" s="28" t="str">
        <f aca="false">Q77&amp;COUNTIF($H$2:$H77,H77)</f>
        <v>Aberdeen AAC2</v>
      </c>
      <c r="J77" s="28" t="str">
        <f aca="false">VLOOKUP(L77,ClubNames,2,FALSE())&amp;COUNTIF($L$2:$L77,L77)</f>
        <v>Falkirk Victoria Harriers2</v>
      </c>
      <c r="L77" s="30" t="n">
        <v>11</v>
      </c>
      <c r="M77" s="49" t="s">
        <v>717</v>
      </c>
      <c r="O77" s="9" t="n">
        <v>76</v>
      </c>
      <c r="P77" s="14" t="str">
        <f aca="false">VLOOKUP(I77,J:M,4,FALSE())&amp;IF(RIGHT(D77,1)="V"," (V)",IF(RIGHT(D77,1)="J"," (J)",""))</f>
        <v>Michael Kilbride</v>
      </c>
      <c r="Q77" s="14" t="str">
        <f aca="false">VLOOKUP(H77,ClubNames,2,FALSE())</f>
        <v>Aberdeen AAC</v>
      </c>
      <c r="R77" s="15" t="n">
        <f aca="false">TIME(A77,B77,C77)</f>
        <v>0.0228587962962963</v>
      </c>
      <c r="S77" s="81" t="b">
        <f aca="false">R77&gt;=R76</f>
        <v>1</v>
      </c>
    </row>
    <row r="78" customFormat="false" ht="15.75" hidden="false" customHeight="false" outlineLevel="0" collapsed="false">
      <c r="A78" s="16"/>
      <c r="B78" s="23" t="s">
        <v>424</v>
      </c>
      <c r="C78" s="24" t="n">
        <v>56</v>
      </c>
      <c r="D78" s="25" t="n">
        <v>1</v>
      </c>
      <c r="E78" s="45"/>
      <c r="F78" s="45"/>
      <c r="G78" s="28"/>
      <c r="H78" s="29" t="n">
        <f aca="false">IF(OR(RIGHT(D78,1)="V",RIGHT(D78,1)="J"),VALUE(LEFT(D78,LEN(D78)-1)),D78)</f>
        <v>1</v>
      </c>
      <c r="I78" s="28" t="str">
        <f aca="false">Q78&amp;COUNTIF($H$2:$H78,H78)</f>
        <v>Edinburgh AC7</v>
      </c>
      <c r="J78" s="28" t="str">
        <f aca="false">VLOOKUP(L78,ClubNames,2,FALSE())&amp;COUNTIF($L$2:$L78,L78)</f>
        <v>Falkirk Victoria Harriers3</v>
      </c>
      <c r="L78" s="30" t="n">
        <v>11</v>
      </c>
      <c r="M78" s="49" t="s">
        <v>718</v>
      </c>
      <c r="O78" s="9" t="n">
        <v>77</v>
      </c>
      <c r="P78" s="14" t="str">
        <f aca="false">VLOOKUP(I78,J:M,4,FALSE())&amp;IF(RIGHT(D78,1)="V"," (V)",IF(RIGHT(D78,1)="J"," (J)",""))</f>
        <v>Shane Donnellan</v>
      </c>
      <c r="Q78" s="14" t="str">
        <f aca="false">VLOOKUP(H78,ClubNames,2,FALSE())</f>
        <v>Edinburgh AC</v>
      </c>
      <c r="R78" s="15" t="n">
        <f aca="false">TIME(A78,B78,C78)</f>
        <v>0.0228703703703704</v>
      </c>
      <c r="S78" s="81" t="b">
        <f aca="false">R78&gt;=R77</f>
        <v>1</v>
      </c>
    </row>
    <row r="79" customFormat="false" ht="15.75" hidden="false" customHeight="false" outlineLevel="0" collapsed="false">
      <c r="A79" s="16"/>
      <c r="B79" s="23" t="s">
        <v>424</v>
      </c>
      <c r="C79" s="24" t="n">
        <v>58</v>
      </c>
      <c r="D79" s="25" t="n">
        <v>1</v>
      </c>
      <c r="E79" s="45"/>
      <c r="F79" s="45"/>
      <c r="G79" s="28"/>
      <c r="H79" s="29" t="n">
        <f aca="false">IF(OR(RIGHT(D79,1)="V",RIGHT(D79,1)="J"),VALUE(LEFT(D79,LEN(D79)-1)),D79)</f>
        <v>1</v>
      </c>
      <c r="I79" s="28" t="str">
        <f aca="false">Q79&amp;COUNTIF($H$2:$H79,H79)</f>
        <v>Edinburgh AC8</v>
      </c>
      <c r="J79" s="28" t="str">
        <f aca="false">VLOOKUP(L79,ClubNames,2,FALSE())&amp;COUNTIF($L$2:$L79,L79)</f>
        <v>Hunters Bog Trotters1</v>
      </c>
      <c r="L79" s="30" t="n">
        <v>12</v>
      </c>
      <c r="M79" s="49" t="s">
        <v>719</v>
      </c>
      <c r="O79" s="9" t="n">
        <v>78</v>
      </c>
      <c r="P79" s="14" t="str">
        <f aca="false">VLOOKUP(I79,J:M,4,FALSE())&amp;IF(RIGHT(D79,1)="V"," (V)",IF(RIGHT(D79,1)="J"," (J)",""))</f>
        <v>Fergus Ingledew</v>
      </c>
      <c r="Q79" s="14" t="str">
        <f aca="false">VLOOKUP(H79,ClubNames,2,FALSE())</f>
        <v>Edinburgh AC</v>
      </c>
      <c r="R79" s="15" t="n">
        <f aca="false">TIME(A79,B79,C79)</f>
        <v>0.0228935185185185</v>
      </c>
      <c r="S79" s="81" t="b">
        <f aca="false">R79&gt;=R78</f>
        <v>1</v>
      </c>
    </row>
    <row r="80" customFormat="false" ht="15.75" hidden="false" customHeight="false" outlineLevel="0" collapsed="false">
      <c r="A80" s="16"/>
      <c r="B80" s="23" t="s">
        <v>424</v>
      </c>
      <c r="C80" s="24" t="n">
        <v>59</v>
      </c>
      <c r="D80" s="25" t="s">
        <v>689</v>
      </c>
      <c r="E80" s="45"/>
      <c r="F80" s="45"/>
      <c r="G80" s="28"/>
      <c r="H80" s="29" t="n">
        <f aca="false">IF(OR(RIGHT(D80,1)="V",RIGHT(D80,1)="J"),VALUE(LEFT(D80,LEN(D80)-1)),D80)</f>
        <v>31</v>
      </c>
      <c r="I80" s="28" t="str">
        <f aca="false">Q80&amp;COUNTIF($H$2:$H80,H80)</f>
        <v>Corstorphine AAC9</v>
      </c>
      <c r="J80" s="28" t="str">
        <f aca="false">VLOOKUP(L80,ClubNames,2,FALSE())&amp;COUNTIF($L$2:$L80,L80)</f>
        <v>Hunters Bog Trotters2</v>
      </c>
      <c r="L80" s="30" t="n">
        <v>12</v>
      </c>
      <c r="M80" s="49" t="s">
        <v>720</v>
      </c>
      <c r="O80" s="9" t="n">
        <v>79</v>
      </c>
      <c r="P80" s="14" t="str">
        <f aca="false">VLOOKUP(I80,J:M,4,FALSE())&amp;IF(RIGHT(D80,1)="V"," (V)",IF(RIGHT(D80,1)="J"," (J)",""))</f>
        <v>Ally Brockie (V)</v>
      </c>
      <c r="Q80" s="14" t="str">
        <f aca="false">VLOOKUP(H80,ClubNames,2,FALSE())</f>
        <v>Corstorphine AAC</v>
      </c>
      <c r="R80" s="15" t="n">
        <f aca="false">TIME(A80,B80,C80)</f>
        <v>0.0229050925925926</v>
      </c>
      <c r="S80" s="81" t="b">
        <f aca="false">R80&gt;=R79</f>
        <v>1</v>
      </c>
    </row>
    <row r="81" customFormat="false" ht="15.75" hidden="false" customHeight="false" outlineLevel="0" collapsed="false">
      <c r="A81" s="16"/>
      <c r="B81" s="23" t="s">
        <v>431</v>
      </c>
      <c r="C81" s="24" t="n">
        <v>0</v>
      </c>
      <c r="D81" s="25" t="n">
        <v>50</v>
      </c>
      <c r="E81" s="45"/>
      <c r="F81" s="45"/>
      <c r="G81" s="28"/>
      <c r="H81" s="29" t="n">
        <f aca="false">IF(OR(RIGHT(D81,1)="V",RIGHT(D81,1)="J"),VALUE(LEFT(D81,LEN(D81)-1)),D81)</f>
        <v>50</v>
      </c>
      <c r="I81" s="28" t="str">
        <f aca="false">Q81&amp;COUNTIF($H$2:$H81,H81)</f>
        <v>Stirling University AC3</v>
      </c>
      <c r="J81" s="28" t="str">
        <f aca="false">VLOOKUP(L81,ClubNames,2,FALSE())&amp;COUNTIF($L$2:$L81,L81)</f>
        <v>Hunters Bog Trotters3</v>
      </c>
      <c r="L81" s="30" t="n">
        <v>12</v>
      </c>
      <c r="M81" s="49" t="s">
        <v>721</v>
      </c>
      <c r="O81" s="9" t="n">
        <v>80</v>
      </c>
      <c r="P81" s="14" t="str">
        <f aca="false">VLOOKUP(I81,J:M,4,FALSE())&amp;IF(RIGHT(D81,1)="V"," (V)",IF(RIGHT(D81,1)="J"," (J)",""))</f>
        <v>Gavin McCaffrey</v>
      </c>
      <c r="Q81" s="14" t="str">
        <f aca="false">VLOOKUP(H81,ClubNames,2,FALSE())</f>
        <v>Stirling University AC</v>
      </c>
      <c r="R81" s="15" t="n">
        <f aca="false">TIME(A81,B81,C81)</f>
        <v>0.0229166666666667</v>
      </c>
      <c r="S81" s="81" t="b">
        <f aca="false">R81&gt;=R80</f>
        <v>1</v>
      </c>
    </row>
    <row r="82" customFormat="false" ht="15.75" hidden="false" customHeight="false" outlineLevel="0" collapsed="false">
      <c r="A82" s="16"/>
      <c r="B82" s="23" t="s">
        <v>431</v>
      </c>
      <c r="C82" s="24" t="n">
        <v>3</v>
      </c>
      <c r="D82" s="25" t="n">
        <v>18</v>
      </c>
      <c r="E82" s="45"/>
      <c r="F82" s="45"/>
      <c r="G82" s="28"/>
      <c r="H82" s="29" t="n">
        <f aca="false">IF(OR(RIGHT(D82,1)="V",RIGHT(D82,1)="J"),VALUE(LEFT(D82,LEN(D82)-1)),D82)</f>
        <v>18</v>
      </c>
      <c r="I82" s="28" t="str">
        <f aca="false">Q82&amp;COUNTIF($H$2:$H82,H82)</f>
        <v>Central AC15</v>
      </c>
      <c r="J82" s="28" t="str">
        <f aca="false">VLOOKUP(L82,ClubNames,2,FALSE())&amp;COUNTIF($L$2:$L82,L82)</f>
        <v>Hunters Bog Trotters4</v>
      </c>
      <c r="L82" s="30" t="n">
        <v>12</v>
      </c>
      <c r="M82" s="49" t="s">
        <v>722</v>
      </c>
      <c r="O82" s="9" t="n">
        <v>81</v>
      </c>
      <c r="P82" s="14" t="str">
        <f aca="false">VLOOKUP(I82,J:M,4,FALSE())&amp;IF(RIGHT(D82,1)="V"," (V)",IF(RIGHT(D82,1)="J"," (J)",""))</f>
        <v>Finlay Smith</v>
      </c>
      <c r="Q82" s="14" t="str">
        <f aca="false">VLOOKUP(H82,ClubNames,2,FALSE())</f>
        <v>Central AC</v>
      </c>
      <c r="R82" s="15" t="n">
        <f aca="false">TIME(A82,B82,C82)</f>
        <v>0.0229513888888889</v>
      </c>
      <c r="S82" s="81" t="b">
        <f aca="false">R82&gt;=R81</f>
        <v>1</v>
      </c>
    </row>
    <row r="83" customFormat="false" ht="15.75" hidden="false" customHeight="false" outlineLevel="0" collapsed="false">
      <c r="A83" s="16"/>
      <c r="B83" s="23" t="s">
        <v>431</v>
      </c>
      <c r="C83" s="24" t="n">
        <v>6</v>
      </c>
      <c r="D83" s="25" t="n">
        <v>47</v>
      </c>
      <c r="E83" s="45"/>
      <c r="F83" s="45"/>
      <c r="G83" s="28"/>
      <c r="H83" s="29" t="n">
        <f aca="false">IF(OR(RIGHT(D83,1)="V",RIGHT(D83,1)="J"),VALUE(LEFT(D83,LEN(D83)-1)),D83)</f>
        <v>47</v>
      </c>
      <c r="I83" s="28" t="str">
        <f aca="false">Q83&amp;COUNTIF($H$2:$H83,H83)</f>
        <v>Kinross Road Runners1</v>
      </c>
      <c r="J83" s="28" t="str">
        <f aca="false">VLOOKUP(L83,ClubNames,2,FALSE())&amp;COUNTIF($L$2:$L83,L83)</f>
        <v>Hunters Bog Trotters5</v>
      </c>
      <c r="L83" s="30" t="n">
        <v>12</v>
      </c>
      <c r="M83" s="49" t="s">
        <v>723</v>
      </c>
      <c r="O83" s="9" t="n">
        <v>82</v>
      </c>
      <c r="P83" s="14" t="str">
        <f aca="false">VLOOKUP(I83,J:M,4,FALSE())&amp;IF(RIGHT(D83,1)="V"," (V)",IF(RIGHT(D83,1)="J"," (J)",""))</f>
        <v>Alex Reily</v>
      </c>
      <c r="Q83" s="14" t="str">
        <f aca="false">VLOOKUP(H83,ClubNames,2,FALSE())</f>
        <v>Kinross Road Runners</v>
      </c>
      <c r="R83" s="15" t="n">
        <f aca="false">TIME(A83,B83,C83)</f>
        <v>0.0229861111111111</v>
      </c>
      <c r="S83" s="81" t="b">
        <f aca="false">R83&gt;=R82</f>
        <v>1</v>
      </c>
    </row>
    <row r="84" customFormat="false" ht="15.75" hidden="false" customHeight="false" outlineLevel="0" collapsed="false">
      <c r="A84" s="16"/>
      <c r="B84" s="23" t="s">
        <v>431</v>
      </c>
      <c r="C84" s="24" t="n">
        <v>6</v>
      </c>
      <c r="D84" s="25" t="s">
        <v>307</v>
      </c>
      <c r="E84" s="45"/>
      <c r="F84" s="45"/>
      <c r="G84" s="28"/>
      <c r="H84" s="29" t="n">
        <f aca="false">IF(OR(RIGHT(D84,1)="V",RIGHT(D84,1)="J"),VALUE(LEFT(D84,LEN(D84)-1)),D84)</f>
        <v>1</v>
      </c>
      <c r="I84" s="28" t="str">
        <f aca="false">Q84&amp;COUNTIF($H$2:$H84,H84)</f>
        <v>Edinburgh AC9</v>
      </c>
      <c r="J84" s="28" t="str">
        <f aca="false">VLOOKUP(L84,ClubNames,2,FALSE())&amp;COUNTIF($L$2:$L84,L84)</f>
        <v>Hunters Bog Trotters6</v>
      </c>
      <c r="L84" s="30" t="n">
        <v>12</v>
      </c>
      <c r="M84" s="49" t="s">
        <v>724</v>
      </c>
      <c r="O84" s="9" t="n">
        <v>83</v>
      </c>
      <c r="P84" s="14" t="str">
        <f aca="false">VLOOKUP(I84,J:M,4,FALSE())&amp;IF(RIGHT(D84,1)="V"," (V)",IF(RIGHT(D84,1)="J"," (J)",""))</f>
        <v>Terry Roberts (V)</v>
      </c>
      <c r="Q84" s="14" t="str">
        <f aca="false">VLOOKUP(H84,ClubNames,2,FALSE())</f>
        <v>Edinburgh AC</v>
      </c>
      <c r="R84" s="15" t="n">
        <f aca="false">TIME(A84,B84,C84)</f>
        <v>0.0229861111111111</v>
      </c>
      <c r="S84" s="81" t="b">
        <f aca="false">R84&gt;=R83</f>
        <v>1</v>
      </c>
    </row>
    <row r="85" customFormat="false" ht="15.75" hidden="false" customHeight="false" outlineLevel="0" collapsed="false">
      <c r="A85" s="16"/>
      <c r="B85" s="23" t="s">
        <v>431</v>
      </c>
      <c r="C85" s="24" t="n">
        <v>9</v>
      </c>
      <c r="D85" s="25" t="n">
        <v>27</v>
      </c>
      <c r="E85" s="45"/>
      <c r="F85" s="45"/>
      <c r="G85" s="28"/>
      <c r="H85" s="29" t="n">
        <f aca="false">IF(OR(RIGHT(D85,1)="V",RIGHT(D85,1)="J"),VALUE(LEFT(D85,LEN(D85)-1)),D85)</f>
        <v>27</v>
      </c>
      <c r="I85" s="28" t="str">
        <f aca="false">Q85&amp;COUNTIF($H$2:$H85,H85)</f>
        <v>Linlithgow AC3</v>
      </c>
      <c r="J85" s="28" t="str">
        <f aca="false">VLOOKUP(L85,ClubNames,2,FALSE())&amp;COUNTIF($L$2:$L85,L85)</f>
        <v>Hunters Bog Trotters7</v>
      </c>
      <c r="L85" s="30" t="n">
        <v>12</v>
      </c>
      <c r="M85" s="49" t="s">
        <v>725</v>
      </c>
      <c r="O85" s="9" t="n">
        <v>84</v>
      </c>
      <c r="P85" s="14" t="str">
        <f aca="false">VLOOKUP(I85,J:M,4,FALSE())&amp;IF(RIGHT(D85,1)="V"," (V)",IF(RIGHT(D85,1)="J"," (J)",""))</f>
        <v>Grant Hunter</v>
      </c>
      <c r="Q85" s="14" t="str">
        <f aca="false">VLOOKUP(H85,ClubNames,2,FALSE())</f>
        <v>Linlithgow AC</v>
      </c>
      <c r="R85" s="15" t="n">
        <f aca="false">TIME(A85,B85,C85)</f>
        <v>0.0230208333333333</v>
      </c>
      <c r="S85" s="81" t="b">
        <f aca="false">R85&gt;=R84</f>
        <v>1</v>
      </c>
    </row>
    <row r="86" customFormat="false" ht="15.75" hidden="false" customHeight="false" outlineLevel="0" collapsed="false">
      <c r="A86" s="16"/>
      <c r="B86" s="23" t="s">
        <v>431</v>
      </c>
      <c r="C86" s="24" t="n">
        <v>10</v>
      </c>
      <c r="D86" s="25" t="s">
        <v>329</v>
      </c>
      <c r="E86" s="45"/>
      <c r="F86" s="45"/>
      <c r="G86" s="28"/>
      <c r="H86" s="29" t="n">
        <f aca="false">IF(OR(RIGHT(D86,1)="V",RIGHT(D86,1)="J"),VALUE(LEFT(D86,LEN(D86)-1)),D86)</f>
        <v>47</v>
      </c>
      <c r="I86" s="28" t="str">
        <f aca="false">Q86&amp;COUNTIF($H$2:$H86,H86)</f>
        <v>Kinross Road Runners2</v>
      </c>
      <c r="J86" s="28" t="str">
        <f aca="false">VLOOKUP(L86,ClubNames,2,FALSE())&amp;COUNTIF($L$2:$L86,L86)</f>
        <v>Hunters Bog Trotters8</v>
      </c>
      <c r="L86" s="30" t="n">
        <v>12</v>
      </c>
      <c r="M86" s="49" t="s">
        <v>726</v>
      </c>
      <c r="O86" s="9" t="n">
        <v>85</v>
      </c>
      <c r="P86" s="14" t="str">
        <f aca="false">VLOOKUP(I86,J:M,4,FALSE())&amp;IF(RIGHT(D86,1)="V"," (V)",IF(RIGHT(D86,1)="J"," (J)",""))</f>
        <v>Matt Newton  (V)</v>
      </c>
      <c r="Q86" s="14" t="str">
        <f aca="false">VLOOKUP(H86,ClubNames,2,FALSE())</f>
        <v>Kinross Road Runners</v>
      </c>
      <c r="R86" s="15" t="n">
        <f aca="false">TIME(A86,B86,C86)</f>
        <v>0.0230324074074074</v>
      </c>
      <c r="S86" s="81" t="b">
        <f aca="false">R86&gt;=R85</f>
        <v>1</v>
      </c>
    </row>
    <row r="87" customFormat="false" ht="15.75" hidden="false" customHeight="false" outlineLevel="0" collapsed="false">
      <c r="A87" s="16"/>
      <c r="B87" s="23" t="s">
        <v>431</v>
      </c>
      <c r="C87" s="24" t="n">
        <v>14</v>
      </c>
      <c r="D87" s="25" t="s">
        <v>370</v>
      </c>
      <c r="E87" s="45"/>
      <c r="F87" s="45"/>
      <c r="G87" s="28"/>
      <c r="H87" s="29" t="n">
        <f aca="false">IF(OR(RIGHT(D87,1)="V",RIGHT(D87,1)="J"),VALUE(LEFT(D87,LEN(D87)-1)),D87)</f>
        <v>24</v>
      </c>
      <c r="I87" s="28" t="str">
        <f aca="false">Q87&amp;COUNTIF($H$2:$H87,H87)</f>
        <v>Strathearn Harriers1</v>
      </c>
      <c r="J87" s="28" t="str">
        <f aca="false">VLOOKUP(L87,ClubNames,2,FALSE())&amp;COUNTIF($L$2:$L87,L87)</f>
        <v>Hunters Bog Trotters9</v>
      </c>
      <c r="L87" s="30" t="n">
        <v>12</v>
      </c>
      <c r="M87" s="49" t="s">
        <v>727</v>
      </c>
      <c r="O87" s="9" t="n">
        <v>86</v>
      </c>
      <c r="P87" s="14" t="str">
        <f aca="false">VLOOKUP(I87,J:M,4,FALSE())&amp;IF(RIGHT(D87,1)="V"," (V)",IF(RIGHT(D87,1)="J"," (J)",""))</f>
        <v>Nick Gough (V)</v>
      </c>
      <c r="Q87" s="14" t="str">
        <f aca="false">VLOOKUP(H87,ClubNames,2,FALSE())</f>
        <v>Strathearn Harriers</v>
      </c>
      <c r="R87" s="15" t="n">
        <f aca="false">TIME(A87,B87,C87)</f>
        <v>0.0230787037037037</v>
      </c>
      <c r="S87" s="81" t="b">
        <f aca="false">R87&gt;=R86</f>
        <v>1</v>
      </c>
    </row>
    <row r="88" customFormat="false" ht="17.9" hidden="false" customHeight="false" outlineLevel="0" collapsed="false">
      <c r="A88" s="16"/>
      <c r="B88" s="23" t="s">
        <v>431</v>
      </c>
      <c r="C88" s="24" t="n">
        <v>16</v>
      </c>
      <c r="D88" s="25" t="s">
        <v>436</v>
      </c>
      <c r="E88" s="45"/>
      <c r="F88" s="45"/>
      <c r="G88" s="28"/>
      <c r="H88" s="29" t="n">
        <f aca="false">IF(OR(RIGHT(D88,1)="V",RIGHT(D88,1)="J"),VALUE(LEFT(D88,LEN(D88)-1)),D88)</f>
        <v>7</v>
      </c>
      <c r="I88" s="28" t="str">
        <f aca="false">Q88&amp;COUNTIF($H$2:$H88,H88)</f>
        <v>Pitreavie AAC2</v>
      </c>
      <c r="J88" s="28" t="str">
        <f aca="false">VLOOKUP(L88,ClubNames,2,FALSE())&amp;COUNTIF($L$2:$L88,L88)</f>
        <v>Gala Harriers1</v>
      </c>
      <c r="L88" s="30" t="n">
        <v>13</v>
      </c>
      <c r="M88" s="83" t="s">
        <v>728</v>
      </c>
      <c r="O88" s="9" t="n">
        <v>87</v>
      </c>
      <c r="P88" s="14" t="str">
        <f aca="false">VLOOKUP(I88,J:M,4,FALSE())&amp;IF(RIGHT(D88,1)="V"," (V)",IF(RIGHT(D88,1)="J"," (J)",""))</f>
        <v>James Squires  (V)</v>
      </c>
      <c r="Q88" s="14" t="str">
        <f aca="false">VLOOKUP(H88,ClubNames,2,FALSE())</f>
        <v>Pitreavie AAC</v>
      </c>
      <c r="R88" s="15" t="n">
        <f aca="false">TIME(A88,B88,C88)</f>
        <v>0.0231018518518519</v>
      </c>
      <c r="S88" s="81" t="b">
        <f aca="false">R88&gt;=R87</f>
        <v>1</v>
      </c>
    </row>
    <row r="89" customFormat="false" ht="17.9" hidden="false" customHeight="false" outlineLevel="0" collapsed="false">
      <c r="A89" s="16"/>
      <c r="B89" s="23" t="s">
        <v>431</v>
      </c>
      <c r="C89" s="24" t="n">
        <v>18</v>
      </c>
      <c r="D89" s="25" t="n">
        <v>3</v>
      </c>
      <c r="E89" s="45"/>
      <c r="F89" s="45"/>
      <c r="G89" s="28"/>
      <c r="H89" s="29" t="n">
        <f aca="false">IF(OR(RIGHT(D89,1)="V",RIGHT(D89,1)="J"),VALUE(LEFT(D89,LEN(D89)-1)),D89)</f>
        <v>3</v>
      </c>
      <c r="I89" s="28" t="str">
        <f aca="false">Q89&amp;COUNTIF($H$2:$H89,H89)</f>
        <v>Lothian Running Club3</v>
      </c>
      <c r="J89" s="28" t="str">
        <f aca="false">VLOOKUP(L89,ClubNames,2,FALSE())&amp;COUNTIF($L$2:$L89,L89)</f>
        <v>Gala Harriers2</v>
      </c>
      <c r="L89" s="30" t="n">
        <v>13</v>
      </c>
      <c r="M89" s="83" t="s">
        <v>729</v>
      </c>
      <c r="O89" s="9" t="n">
        <v>88</v>
      </c>
      <c r="P89" s="14" t="str">
        <f aca="false">VLOOKUP(I89,J:M,4,FALSE())&amp;IF(RIGHT(D89,1)="V"," (V)",IF(RIGHT(D89,1)="J"," (J)",""))</f>
        <v>Euan Rennie</v>
      </c>
      <c r="Q89" s="14" t="str">
        <f aca="false">VLOOKUP(H89,ClubNames,2,FALSE())</f>
        <v>Lothian Running Club</v>
      </c>
      <c r="R89" s="15" t="n">
        <f aca="false">TIME(A89,B89,C89)</f>
        <v>0.023125</v>
      </c>
      <c r="S89" s="81" t="b">
        <f aca="false">R89&gt;=R88</f>
        <v>1</v>
      </c>
    </row>
    <row r="90" customFormat="false" ht="17.9" hidden="false" customHeight="false" outlineLevel="0" collapsed="false">
      <c r="A90" s="16"/>
      <c r="B90" s="23" t="s">
        <v>431</v>
      </c>
      <c r="C90" s="24" t="n">
        <v>24</v>
      </c>
      <c r="D90" s="25" t="s">
        <v>370</v>
      </c>
      <c r="E90" s="45"/>
      <c r="F90" s="45"/>
      <c r="G90" s="28"/>
      <c r="H90" s="29" t="n">
        <f aca="false">IF(OR(RIGHT(D90,1)="V",RIGHT(D90,1)="J"),VALUE(LEFT(D90,LEN(D90)-1)),D90)</f>
        <v>24</v>
      </c>
      <c r="I90" s="28" t="str">
        <f aca="false">Q90&amp;COUNTIF($H$2:$H90,H90)</f>
        <v>Strathearn Harriers2</v>
      </c>
      <c r="J90" s="28" t="str">
        <f aca="false">VLOOKUP(L90,ClubNames,2,FALSE())&amp;COUNTIF($L$2:$L90,L90)</f>
        <v>Gala Harriers3</v>
      </c>
      <c r="L90" s="30" t="n">
        <v>13</v>
      </c>
      <c r="M90" s="83" t="s">
        <v>730</v>
      </c>
      <c r="O90" s="9" t="n">
        <v>89</v>
      </c>
      <c r="P90" s="14" t="str">
        <f aca="false">VLOOKUP(I90,J:M,4,FALSE())&amp;IF(RIGHT(D90,1)="V"," (V)",IF(RIGHT(D90,1)="J"," (J)",""))</f>
        <v>Graeme Warren (V)</v>
      </c>
      <c r="Q90" s="14" t="str">
        <f aca="false">VLOOKUP(H90,ClubNames,2,FALSE())</f>
        <v>Strathearn Harriers</v>
      </c>
      <c r="R90" s="15" t="n">
        <f aca="false">TIME(A90,B90,C90)</f>
        <v>0.0231944444444444</v>
      </c>
      <c r="S90" s="81" t="b">
        <f aca="false">R90&gt;=R89</f>
        <v>1</v>
      </c>
    </row>
    <row r="91" customFormat="false" ht="17.9" hidden="false" customHeight="false" outlineLevel="0" collapsed="false">
      <c r="A91" s="16"/>
      <c r="B91" s="23" t="s">
        <v>431</v>
      </c>
      <c r="C91" s="24" t="n">
        <v>27</v>
      </c>
      <c r="D91" s="25" t="n">
        <v>19</v>
      </c>
      <c r="E91" s="45"/>
      <c r="F91" s="45"/>
      <c r="G91" s="28"/>
      <c r="H91" s="29" t="n">
        <f aca="false">IF(OR(RIGHT(D91,1)="V",RIGHT(D91,1)="J"),VALUE(LEFT(D91,LEN(D91)-1)),D91)</f>
        <v>19</v>
      </c>
      <c r="I91" s="28" t="str">
        <f aca="false">Q91&amp;COUNTIF($H$2:$H91,H91)</f>
        <v>Metro Aberdeen Running Club8</v>
      </c>
      <c r="J91" s="28" t="str">
        <f aca="false">VLOOKUP(L91,ClubNames,2,FALSE())&amp;COUNTIF($L$2:$L91,L91)</f>
        <v>Gala Harriers4</v>
      </c>
      <c r="L91" s="30" t="n">
        <v>13</v>
      </c>
      <c r="M91" s="83" t="s">
        <v>731</v>
      </c>
      <c r="O91" s="9" t="n">
        <v>90</v>
      </c>
      <c r="P91" s="14" t="str">
        <f aca="false">VLOOKUP(I91,J:M,4,FALSE())&amp;IF(RIGHT(D91,1)="V"," (V)",IF(RIGHT(D91,1)="J"," (J)",""))</f>
        <v>Craig MacNamara</v>
      </c>
      <c r="Q91" s="14" t="str">
        <f aca="false">VLOOKUP(H91,ClubNames,2,FALSE())</f>
        <v>Metro Aberdeen Running Club</v>
      </c>
      <c r="R91" s="15" t="n">
        <f aca="false">TIME(A91,B91,C91)</f>
        <v>0.0232291666666667</v>
      </c>
      <c r="S91" s="81" t="b">
        <f aca="false">R91&gt;=R90</f>
        <v>1</v>
      </c>
    </row>
    <row r="92" customFormat="false" ht="17.9" hidden="false" customHeight="false" outlineLevel="0" collapsed="false">
      <c r="A92" s="16"/>
      <c r="B92" s="23" t="s">
        <v>431</v>
      </c>
      <c r="C92" s="24" t="n">
        <v>34</v>
      </c>
      <c r="D92" s="25" t="s">
        <v>370</v>
      </c>
      <c r="E92" s="45"/>
      <c r="F92" s="45"/>
      <c r="G92" s="28"/>
      <c r="H92" s="29" t="n">
        <f aca="false">IF(OR(RIGHT(D92,1)="V",RIGHT(D92,1)="J"),VALUE(LEFT(D92,LEN(D92)-1)),D92)</f>
        <v>24</v>
      </c>
      <c r="I92" s="28" t="str">
        <f aca="false">Q92&amp;COUNTIF($H$2:$H92,H92)</f>
        <v>Strathearn Harriers3</v>
      </c>
      <c r="J92" s="28" t="str">
        <f aca="false">VLOOKUP(L92,ClubNames,2,FALSE())&amp;COUNTIF($L$2:$L92,L92)</f>
        <v>Gala Harriers5</v>
      </c>
      <c r="L92" s="30" t="n">
        <v>13</v>
      </c>
      <c r="M92" s="83" t="s">
        <v>732</v>
      </c>
      <c r="O92" s="9" t="n">
        <v>91</v>
      </c>
      <c r="P92" s="14" t="str">
        <f aca="false">VLOOKUP(I92,J:M,4,FALSE())&amp;IF(RIGHT(D92,1)="V"," (V)",IF(RIGHT(D92,1)="J"," (J)",""))</f>
        <v>Jonathan Turnbull (V)</v>
      </c>
      <c r="Q92" s="14" t="str">
        <f aca="false">VLOOKUP(H92,ClubNames,2,FALSE())</f>
        <v>Strathearn Harriers</v>
      </c>
      <c r="R92" s="15" t="n">
        <f aca="false">TIME(A92,B92,C92)</f>
        <v>0.0233101851851852</v>
      </c>
      <c r="S92" s="81" t="b">
        <f aca="false">R92&gt;=R91</f>
        <v>1</v>
      </c>
    </row>
    <row r="93" customFormat="false" ht="17.9" hidden="false" customHeight="false" outlineLevel="0" collapsed="false">
      <c r="A93" s="16"/>
      <c r="B93" s="23" t="s">
        <v>431</v>
      </c>
      <c r="C93" s="24" t="n">
        <v>37</v>
      </c>
      <c r="D93" s="25" t="n">
        <v>38</v>
      </c>
      <c r="E93" s="45"/>
      <c r="F93" s="45"/>
      <c r="G93" s="28"/>
      <c r="H93" s="29" t="n">
        <f aca="false">IF(OR(RIGHT(D93,1)="V",RIGHT(D93,1)="J"),VALUE(LEFT(D93,LEN(D93)-1)),D93)</f>
        <v>38</v>
      </c>
      <c r="I93" s="28" t="str">
        <f aca="false">Q93&amp;COUNTIF($H$2:$H93,H93)</f>
        <v>West Edinburgh RC1</v>
      </c>
      <c r="J93" s="28" t="str">
        <f aca="false">VLOOKUP(L93,ClubNames,2,FALSE())&amp;COUNTIF($L$2:$L93,L93)</f>
        <v>Gala Harriers6</v>
      </c>
      <c r="L93" s="30" t="n">
        <v>13</v>
      </c>
      <c r="M93" s="83" t="s">
        <v>733</v>
      </c>
      <c r="O93" s="9" t="n">
        <v>92</v>
      </c>
      <c r="P93" s="14" t="str">
        <f aca="false">VLOOKUP(I93,J:M,4,FALSE())&amp;IF(RIGHT(D93,1)="V"," (V)",IF(RIGHT(D93,1)="J"," (J)",""))</f>
        <v>Andrew Boxall</v>
      </c>
      <c r="Q93" s="14" t="str">
        <f aca="false">VLOOKUP(H93,ClubNames,2,FALSE())</f>
        <v>West Edinburgh RC</v>
      </c>
      <c r="R93" s="15" t="n">
        <f aca="false">TIME(A93,B93,C93)</f>
        <v>0.0233449074074074</v>
      </c>
      <c r="S93" s="81" t="b">
        <f aca="false">R93&gt;=R92</f>
        <v>1</v>
      </c>
    </row>
    <row r="94" customFormat="false" ht="17.9" hidden="false" customHeight="false" outlineLevel="0" collapsed="false">
      <c r="A94" s="16"/>
      <c r="B94" s="23" t="s">
        <v>431</v>
      </c>
      <c r="C94" s="24" t="n">
        <v>52</v>
      </c>
      <c r="D94" s="25" t="n">
        <v>3</v>
      </c>
      <c r="E94" s="45"/>
      <c r="F94" s="45"/>
      <c r="G94" s="28"/>
      <c r="H94" s="29" t="n">
        <f aca="false">IF(OR(RIGHT(D94,1)="V",RIGHT(D94,1)="J"),VALUE(LEFT(D94,LEN(D94)-1)),D94)</f>
        <v>3</v>
      </c>
      <c r="I94" s="28" t="str">
        <f aca="false">Q94&amp;COUNTIF($H$2:$H94,H94)</f>
        <v>Lothian Running Club4</v>
      </c>
      <c r="J94" s="28" t="str">
        <f aca="false">VLOOKUP(L94,ClubNames,2,FALSE())&amp;COUNTIF($L$2:$L94,L94)</f>
        <v>Gala Harriers7</v>
      </c>
      <c r="L94" s="30" t="n">
        <v>13</v>
      </c>
      <c r="M94" s="83" t="s">
        <v>734</v>
      </c>
      <c r="O94" s="9" t="n">
        <v>93</v>
      </c>
      <c r="P94" s="14" t="str">
        <f aca="false">VLOOKUP(I94,J:M,4,FALSE())&amp;IF(RIGHT(D94,1)="V"," (V)",IF(RIGHT(D94,1)="J"," (J)",""))</f>
        <v>Max Gilgour</v>
      </c>
      <c r="Q94" s="14" t="str">
        <f aca="false">VLOOKUP(H94,ClubNames,2,FALSE())</f>
        <v>Lothian Running Club</v>
      </c>
      <c r="R94" s="15" t="n">
        <f aca="false">TIME(A94,B94,C94)</f>
        <v>0.0235185185185185</v>
      </c>
      <c r="S94" s="81" t="b">
        <f aca="false">R94&gt;=R93</f>
        <v>1</v>
      </c>
    </row>
    <row r="95" customFormat="false" ht="17.9" hidden="false" customHeight="false" outlineLevel="0" collapsed="false">
      <c r="A95" s="16"/>
      <c r="B95" s="23" t="s">
        <v>433</v>
      </c>
      <c r="C95" s="24" t="n">
        <v>2</v>
      </c>
      <c r="D95" s="25" t="s">
        <v>662</v>
      </c>
      <c r="E95" s="45"/>
      <c r="F95" s="45"/>
      <c r="G95" s="28"/>
      <c r="H95" s="29" t="n">
        <f aca="false">IF(OR(RIGHT(D95,1)="V",RIGHT(D95,1)="J"),VALUE(LEFT(D95,LEN(D95)-1)),D95)</f>
        <v>19</v>
      </c>
      <c r="I95" s="28" t="str">
        <f aca="false">Q95&amp;COUNTIF($H$2:$H95,H95)</f>
        <v>Metro Aberdeen Running Club9</v>
      </c>
      <c r="J95" s="28" t="str">
        <f aca="false">VLOOKUP(L95,ClubNames,2,FALSE())&amp;COUNTIF($L$2:$L95,L95)</f>
        <v>Gala Harriers8</v>
      </c>
      <c r="L95" s="30" t="n">
        <v>13</v>
      </c>
      <c r="M95" s="83" t="s">
        <v>735</v>
      </c>
      <c r="O95" s="9" t="n">
        <v>94</v>
      </c>
      <c r="P95" s="14" t="str">
        <f aca="false">VLOOKUP(I95,J:M,4,FALSE())&amp;IF(RIGHT(D95,1)="V"," (V)",IF(RIGHT(D95,1)="J"," (J)",""))</f>
        <v>Mark Wilkins (V)</v>
      </c>
      <c r="Q95" s="14" t="str">
        <f aca="false">VLOOKUP(H95,ClubNames,2,FALSE())</f>
        <v>Metro Aberdeen Running Club</v>
      </c>
      <c r="R95" s="15" t="n">
        <f aca="false">TIME(A95,B95,C95)</f>
        <v>0.0236342592592593</v>
      </c>
      <c r="S95" s="81" t="b">
        <f aca="false">R95&gt;=R94</f>
        <v>1</v>
      </c>
    </row>
    <row r="96" customFormat="false" ht="17.9" hidden="false" customHeight="false" outlineLevel="0" collapsed="false">
      <c r="A96" s="16"/>
      <c r="B96" s="23" t="s">
        <v>433</v>
      </c>
      <c r="C96" s="24" t="n">
        <v>4</v>
      </c>
      <c r="D96" s="25" t="s">
        <v>419</v>
      </c>
      <c r="E96" s="45"/>
      <c r="F96" s="45"/>
      <c r="G96" s="28"/>
      <c r="H96" s="29" t="n">
        <f aca="false">IF(OR(RIGHT(D96,1)="V",RIGHT(D96,1)="J"),VALUE(LEFT(D96,LEN(D96)-1)),D96)</f>
        <v>30</v>
      </c>
      <c r="I96" s="28" t="str">
        <f aca="false">Q96&amp;COUNTIF($H$2:$H96,H96)</f>
        <v>Perth Strathtay Harriers1</v>
      </c>
      <c r="J96" s="28" t="str">
        <f aca="false">VLOOKUP(L96,ClubNames,2,FALSE())&amp;COUNTIF($L$2:$L96,L96)</f>
        <v>Gala Harriers9</v>
      </c>
      <c r="L96" s="30" t="n">
        <v>13</v>
      </c>
      <c r="M96" s="83" t="s">
        <v>736</v>
      </c>
      <c r="O96" s="9" t="n">
        <v>95</v>
      </c>
      <c r="P96" s="14" t="str">
        <f aca="false">VLOOKUP(I96,J:M,4,FALSE())&amp;IF(RIGHT(D96,1)="V"," (V)",IF(RIGHT(D96,1)="J"," (J)",""))</f>
        <v>Gregg Parsons (V)</v>
      </c>
      <c r="Q96" s="14" t="str">
        <f aca="false">VLOOKUP(H96,ClubNames,2,FALSE())</f>
        <v>Perth Strathtay Harriers</v>
      </c>
      <c r="R96" s="15" t="n">
        <f aca="false">TIME(A96,B96,C96)</f>
        <v>0.0236574074074074</v>
      </c>
      <c r="S96" s="81" t="b">
        <f aca="false">R96&gt;=R95</f>
        <v>1</v>
      </c>
    </row>
    <row r="97" customFormat="false" ht="15.75" hidden="false" customHeight="false" outlineLevel="0" collapsed="false">
      <c r="A97" s="16"/>
      <c r="B97" s="23" t="s">
        <v>433</v>
      </c>
      <c r="C97" s="24" t="n">
        <v>9</v>
      </c>
      <c r="D97" s="25" t="n">
        <v>1</v>
      </c>
      <c r="E97" s="45"/>
      <c r="F97" s="45"/>
      <c r="G97" s="28"/>
      <c r="H97" s="29" t="n">
        <f aca="false">IF(OR(RIGHT(D97,1)="V",RIGHT(D97,1)="J"),VALUE(LEFT(D97,LEN(D97)-1)),D97)</f>
        <v>1</v>
      </c>
      <c r="I97" s="28" t="str">
        <f aca="false">Q97&amp;COUNTIF($H$2:$H97,H97)</f>
        <v>Edinburgh AC10</v>
      </c>
      <c r="J97" s="28" t="str">
        <f aca="false">VLOOKUP(L97,ClubNames,2,FALSE())&amp;COUNTIF($L$2:$L97,L97)</f>
        <v>Dundee Hawkhill Harriers1</v>
      </c>
      <c r="L97" s="30" t="n">
        <v>16</v>
      </c>
      <c r="M97" s="36" t="s">
        <v>737</v>
      </c>
      <c r="O97" s="9" t="n">
        <v>96</v>
      </c>
      <c r="P97" s="14" t="str">
        <f aca="false">VLOOKUP(I97,J:M,4,FALSE())&amp;IF(RIGHT(D97,1)="V"," (V)",IF(RIGHT(D97,1)="J"," (J)",""))</f>
        <v>John Hancock</v>
      </c>
      <c r="Q97" s="14" t="str">
        <f aca="false">VLOOKUP(H97,ClubNames,2,FALSE())</f>
        <v>Edinburgh AC</v>
      </c>
      <c r="R97" s="15" t="n">
        <f aca="false">TIME(A97,B97,C97)</f>
        <v>0.0237152777777778</v>
      </c>
      <c r="S97" s="81" t="b">
        <f aca="false">R97&gt;=R96</f>
        <v>1</v>
      </c>
    </row>
    <row r="98" customFormat="false" ht="15.75" hidden="false" customHeight="false" outlineLevel="0" collapsed="false">
      <c r="A98" s="16"/>
      <c r="B98" s="23" t="s">
        <v>433</v>
      </c>
      <c r="C98" s="24" t="n">
        <v>11</v>
      </c>
      <c r="D98" s="25" t="s">
        <v>387</v>
      </c>
      <c r="E98" s="45"/>
      <c r="F98" s="45"/>
      <c r="G98" s="28"/>
      <c r="H98" s="29" t="n">
        <f aca="false">IF(OR(RIGHT(D98,1)="V",RIGHT(D98,1)="J"),VALUE(LEFT(D98,LEN(D98)-1)),D98)</f>
        <v>13</v>
      </c>
      <c r="I98" s="28" t="str">
        <f aca="false">Q98&amp;COUNTIF($H$2:$H98,H98)</f>
        <v>Gala Harriers4</v>
      </c>
      <c r="J98" s="28" t="str">
        <f aca="false">VLOOKUP(L98,ClubNames,2,FALSE())&amp;COUNTIF($L$2:$L98,L98)</f>
        <v>Dundee Hawkhill Harriers2</v>
      </c>
      <c r="L98" s="30" t="n">
        <v>16</v>
      </c>
      <c r="M98" s="36" t="s">
        <v>738</v>
      </c>
      <c r="O98" s="9" t="n">
        <v>97</v>
      </c>
      <c r="P98" s="14" t="str">
        <f aca="false">VLOOKUP(I98,J:M,4,FALSE())&amp;IF(RIGHT(D98,1)="V"," (V)",IF(RIGHT(D98,1)="J"," (J)",""))</f>
        <v>James Dennison (V)</v>
      </c>
      <c r="Q98" s="14" t="str">
        <f aca="false">VLOOKUP(H98,ClubNames,2,FALSE())</f>
        <v>Gala Harriers</v>
      </c>
      <c r="R98" s="15" t="n">
        <f aca="false">TIME(A98,B98,C98)</f>
        <v>0.0237384259259259</v>
      </c>
      <c r="S98" s="81" t="b">
        <f aca="false">R98&gt;=R97</f>
        <v>1</v>
      </c>
    </row>
    <row r="99" customFormat="false" ht="15.75" hidden="false" customHeight="false" outlineLevel="0" collapsed="false">
      <c r="A99" s="16"/>
      <c r="B99" s="23" t="s">
        <v>433</v>
      </c>
      <c r="C99" s="24" t="n">
        <v>17</v>
      </c>
      <c r="D99" s="25" t="n">
        <v>32</v>
      </c>
      <c r="E99" s="45"/>
      <c r="F99" s="45"/>
      <c r="G99" s="28"/>
      <c r="H99" s="29" t="n">
        <f aca="false">IF(OR(RIGHT(D99,1)="V",RIGHT(D99,1)="J"),VALUE(LEFT(D99,LEN(D99)-1)),D99)</f>
        <v>32</v>
      </c>
      <c r="I99" s="28" t="str">
        <f aca="false">Q99&amp;COUNTIF($H$2:$H99,H99)</f>
        <v>Lasswade AAC1</v>
      </c>
      <c r="J99" s="28" t="str">
        <f aca="false">VLOOKUP(L99,ClubNames,2,FALSE())&amp;COUNTIF($L$2:$L99,L99)</f>
        <v>Dundee Hawkhill Harriers3</v>
      </c>
      <c r="L99" s="30" t="n">
        <v>16</v>
      </c>
      <c r="M99" s="36" t="s">
        <v>739</v>
      </c>
      <c r="O99" s="9" t="n">
        <v>98</v>
      </c>
      <c r="P99" s="14" t="str">
        <f aca="false">VLOOKUP(I99,J:M,4,FALSE())&amp;IF(RIGHT(D99,1)="V"," (V)",IF(RIGHT(D99,1)="J"," (J)",""))</f>
        <v>Gareth Flemming</v>
      </c>
      <c r="Q99" s="14" t="str">
        <f aca="false">VLOOKUP(H99,ClubNames,2,FALSE())</f>
        <v>Lasswade AAC</v>
      </c>
      <c r="R99" s="15" t="n">
        <f aca="false">TIME(A99,B99,C99)</f>
        <v>0.0238078703703704</v>
      </c>
      <c r="S99" s="81" t="b">
        <f aca="false">R99&gt;=R98</f>
        <v>1</v>
      </c>
    </row>
    <row r="100" customFormat="false" ht="15.75" hidden="false" customHeight="false" outlineLevel="0" collapsed="false">
      <c r="A100" s="16"/>
      <c r="B100" s="23" t="s">
        <v>433</v>
      </c>
      <c r="C100" s="24" t="n">
        <v>19</v>
      </c>
      <c r="D100" s="25" t="s">
        <v>689</v>
      </c>
      <c r="E100" s="45"/>
      <c r="F100" s="45"/>
      <c r="G100" s="28"/>
      <c r="H100" s="29" t="n">
        <f aca="false">IF(OR(RIGHT(D100,1)="V",RIGHT(D100,1)="J"),VALUE(LEFT(D100,LEN(D100)-1)),D100)</f>
        <v>31</v>
      </c>
      <c r="I100" s="28" t="str">
        <f aca="false">Q100&amp;COUNTIF($H$2:$H100,H100)</f>
        <v>Corstorphine AAC10</v>
      </c>
      <c r="J100" s="28" t="str">
        <f aca="false">VLOOKUP(L100,ClubNames,2,FALSE())&amp;COUNTIF($L$2:$L100,L100)</f>
        <v>Dundee Hawkhill Harriers4</v>
      </c>
      <c r="L100" s="30" t="n">
        <v>16</v>
      </c>
      <c r="M100" s="36" t="s">
        <v>740</v>
      </c>
      <c r="O100" s="9" t="n">
        <v>99</v>
      </c>
      <c r="P100" s="14" t="str">
        <f aca="false">VLOOKUP(I100,J:M,4,FALSE())&amp;IF(RIGHT(D100,1)="V"," (V)",IF(RIGHT(D100,1)="J"," (J)",""))</f>
        <v>Ross Milne (V)</v>
      </c>
      <c r="Q100" s="14" t="str">
        <f aca="false">VLOOKUP(H100,ClubNames,2,FALSE())</f>
        <v>Corstorphine AAC</v>
      </c>
      <c r="R100" s="15" t="n">
        <f aca="false">TIME(A100,B100,C100)</f>
        <v>0.0238310185185185</v>
      </c>
      <c r="S100" s="81" t="b">
        <f aca="false">R100&gt;=R99</f>
        <v>1</v>
      </c>
    </row>
    <row r="101" customFormat="false" ht="15.75" hidden="false" customHeight="false" outlineLevel="0" collapsed="false">
      <c r="A101" s="16"/>
      <c r="B101" s="23" t="s">
        <v>433</v>
      </c>
      <c r="C101" s="24" t="n">
        <v>22</v>
      </c>
      <c r="D101" s="25" t="s">
        <v>307</v>
      </c>
      <c r="E101" s="45"/>
      <c r="F101" s="45"/>
      <c r="G101" s="28"/>
      <c r="H101" s="29" t="n">
        <f aca="false">IF(OR(RIGHT(D101,1)="V",RIGHT(D101,1)="J"),VALUE(LEFT(D101,LEN(D101)-1)),D101)</f>
        <v>1</v>
      </c>
      <c r="I101" s="28" t="str">
        <f aca="false">Q101&amp;COUNTIF($H$2:$H101,H101)</f>
        <v>Edinburgh AC11</v>
      </c>
      <c r="J101" s="28" t="str">
        <f aca="false">VLOOKUP(L101,ClubNames,2,FALSE())&amp;COUNTIF($L$2:$L101,L101)</f>
        <v>Central AC1</v>
      </c>
      <c r="L101" s="30" t="n">
        <v>18</v>
      </c>
      <c r="M101" s="36" t="s">
        <v>741</v>
      </c>
      <c r="O101" s="9" t="n">
        <v>100</v>
      </c>
      <c r="P101" s="14" t="str">
        <f aca="false">VLOOKUP(I101,J:M,4,FALSE())&amp;IF(RIGHT(D101,1)="V"," (V)",IF(RIGHT(D101,1)="J"," (J)",""))</f>
        <v>Steve Bedwell (V)</v>
      </c>
      <c r="Q101" s="14" t="str">
        <f aca="false">VLOOKUP(H101,ClubNames,2,FALSE())</f>
        <v>Edinburgh AC</v>
      </c>
      <c r="R101" s="15" t="n">
        <f aca="false">TIME(A101,B101,C101)</f>
        <v>0.0238657407407407</v>
      </c>
      <c r="S101" s="81" t="b">
        <f aca="false">R101&gt;=R100</f>
        <v>1</v>
      </c>
    </row>
    <row r="102" customFormat="false" ht="15.75" hidden="false" customHeight="false" outlineLevel="0" collapsed="false">
      <c r="A102" s="16"/>
      <c r="B102" s="23" t="s">
        <v>433</v>
      </c>
      <c r="C102" s="24" t="n">
        <v>26</v>
      </c>
      <c r="D102" s="25" t="n">
        <v>12</v>
      </c>
      <c r="E102" s="45"/>
      <c r="F102" s="45"/>
      <c r="G102" s="28"/>
      <c r="H102" s="29" t="n">
        <f aca="false">IF(OR(RIGHT(D102,1)="V",RIGHT(D102,1)="J"),VALUE(LEFT(D102,LEN(D102)-1)),D102)</f>
        <v>12</v>
      </c>
      <c r="I102" s="28" t="str">
        <f aca="false">Q102&amp;COUNTIF($H$2:$H102,H102)</f>
        <v>Hunters Bog Trotters6</v>
      </c>
      <c r="J102" s="28" t="str">
        <f aca="false">VLOOKUP(L102,ClubNames,2,FALSE())&amp;COUNTIF($L$2:$L102,L102)</f>
        <v>Central AC2</v>
      </c>
      <c r="L102" s="30" t="n">
        <v>18</v>
      </c>
      <c r="M102" s="36" t="s">
        <v>742</v>
      </c>
      <c r="O102" s="9" t="n">
        <v>101</v>
      </c>
      <c r="P102" s="14" t="str">
        <f aca="false">VLOOKUP(I102,J:M,4,FALSE())&amp;IF(RIGHT(D102,1)="V"," (V)",IF(RIGHT(D102,1)="J"," (J)",""))</f>
        <v>Michael Diver</v>
      </c>
      <c r="Q102" s="14" t="str">
        <f aca="false">VLOOKUP(H102,ClubNames,2,FALSE())</f>
        <v>Hunters Bog Trotters</v>
      </c>
      <c r="R102" s="15" t="n">
        <f aca="false">TIME(A102,B102,C102)</f>
        <v>0.023912037037037</v>
      </c>
      <c r="S102" s="81" t="b">
        <f aca="false">R102&gt;=R101</f>
        <v>1</v>
      </c>
    </row>
    <row r="103" customFormat="false" ht="15.75" hidden="false" customHeight="false" outlineLevel="0" collapsed="false">
      <c r="A103" s="16"/>
      <c r="B103" s="23" t="s">
        <v>433</v>
      </c>
      <c r="C103" s="24" t="n">
        <v>28</v>
      </c>
      <c r="D103" s="25" t="s">
        <v>322</v>
      </c>
      <c r="E103" s="45"/>
      <c r="F103" s="45"/>
      <c r="G103" s="28"/>
      <c r="H103" s="29" t="n">
        <f aca="false">IF(OR(RIGHT(D103,1)="V",RIGHT(D103,1)="J"),VALUE(LEFT(D103,LEN(D103)-1)),D103)</f>
        <v>27</v>
      </c>
      <c r="I103" s="28" t="str">
        <f aca="false">Q103&amp;COUNTIF($H$2:$H103,H103)</f>
        <v>Linlithgow AC4</v>
      </c>
      <c r="J103" s="28" t="str">
        <f aca="false">VLOOKUP(L103,ClubNames,2,FALSE())&amp;COUNTIF($L$2:$L103,L103)</f>
        <v>Central AC3</v>
      </c>
      <c r="L103" s="30" t="n">
        <v>18</v>
      </c>
      <c r="M103" s="36" t="s">
        <v>743</v>
      </c>
      <c r="O103" s="9" t="n">
        <v>102</v>
      </c>
      <c r="P103" s="14" t="str">
        <f aca="false">VLOOKUP(I103,J:M,4,FALSE())&amp;IF(RIGHT(D103,1)="V"," (V)",IF(RIGHT(D103,1)="J"," (J)",""))</f>
        <v>Martin Hawksey (V)</v>
      </c>
      <c r="Q103" s="14" t="str">
        <f aca="false">VLOOKUP(H103,ClubNames,2,FALSE())</f>
        <v>Linlithgow AC</v>
      </c>
      <c r="R103" s="15" t="n">
        <f aca="false">TIME(A103,B103,C103)</f>
        <v>0.0239351851851852</v>
      </c>
      <c r="S103" s="81" t="b">
        <f aca="false">R103&gt;=R102</f>
        <v>1</v>
      </c>
    </row>
    <row r="104" customFormat="false" ht="15.75" hidden="false" customHeight="false" outlineLevel="0" collapsed="false">
      <c r="A104" s="16"/>
      <c r="B104" s="23" t="s">
        <v>433</v>
      </c>
      <c r="C104" s="24" t="n">
        <v>33</v>
      </c>
      <c r="D104" s="25" t="n">
        <v>16</v>
      </c>
      <c r="E104" s="45"/>
      <c r="F104" s="45"/>
      <c r="G104" s="28"/>
      <c r="H104" s="29" t="n">
        <f aca="false">IF(OR(RIGHT(D104,1)="V",RIGHT(D104,1)="J"),VALUE(LEFT(D104,LEN(D104)-1)),D104)</f>
        <v>16</v>
      </c>
      <c r="I104" s="28" t="str">
        <f aca="false">Q104&amp;COUNTIF($H$2:$H104,H104)</f>
        <v>Dundee Hawkhill Harriers1</v>
      </c>
      <c r="J104" s="28" t="str">
        <f aca="false">VLOOKUP(L104,ClubNames,2,FALSE())&amp;COUNTIF($L$2:$L104,L104)</f>
        <v>Central AC4</v>
      </c>
      <c r="L104" s="30" t="n">
        <v>18</v>
      </c>
      <c r="M104" s="36" t="s">
        <v>744</v>
      </c>
      <c r="O104" s="9" t="n">
        <v>103</v>
      </c>
      <c r="P104" s="14" t="str">
        <f aca="false">VLOOKUP(I104,J:M,4,FALSE())&amp;IF(RIGHT(D104,1)="V"," (V)",IF(RIGHT(D104,1)="J"," (J)",""))</f>
        <v>Gary Mackie</v>
      </c>
      <c r="Q104" s="14" t="str">
        <f aca="false">VLOOKUP(H104,ClubNames,2,FALSE())</f>
        <v>Dundee Hawkhill Harriers</v>
      </c>
      <c r="R104" s="15" t="n">
        <f aca="false">TIME(A104,B104,C104)</f>
        <v>0.0239930555555556</v>
      </c>
      <c r="S104" s="81" t="b">
        <f aca="false">R104&gt;=R103</f>
        <v>1</v>
      </c>
    </row>
    <row r="105" customFormat="false" ht="15.75" hidden="false" customHeight="false" outlineLevel="0" collapsed="false">
      <c r="A105" s="16"/>
      <c r="B105" s="23" t="s">
        <v>433</v>
      </c>
      <c r="C105" s="24" t="n">
        <v>35</v>
      </c>
      <c r="D105" s="25" t="s">
        <v>387</v>
      </c>
      <c r="E105" s="45"/>
      <c r="F105" s="45"/>
      <c r="G105" s="28"/>
      <c r="H105" s="29" t="n">
        <f aca="false">IF(OR(RIGHT(D105,1)="V",RIGHT(D105,1)="J"),VALUE(LEFT(D105,LEN(D105)-1)),D105)</f>
        <v>13</v>
      </c>
      <c r="I105" s="28" t="str">
        <f aca="false">Q105&amp;COUNTIF($H$2:$H105,H105)</f>
        <v>Gala Harriers5</v>
      </c>
      <c r="J105" s="28" t="str">
        <f aca="false">VLOOKUP(L105,ClubNames,2,FALSE())&amp;COUNTIF($L$2:$L105,L105)</f>
        <v>Central AC5</v>
      </c>
      <c r="L105" s="30" t="n">
        <v>18</v>
      </c>
      <c r="M105" s="36" t="s">
        <v>745</v>
      </c>
      <c r="O105" s="9" t="n">
        <v>104</v>
      </c>
      <c r="P105" s="14" t="str">
        <f aca="false">VLOOKUP(I105,J:M,4,FALSE())&amp;IF(RIGHT(D105,1)="V"," (V)",IF(RIGHT(D105,1)="J"," (J)",""))</f>
        <v>Andrew Cox (V)</v>
      </c>
      <c r="Q105" s="14" t="str">
        <f aca="false">VLOOKUP(H105,ClubNames,2,FALSE())</f>
        <v>Gala Harriers</v>
      </c>
      <c r="R105" s="15" t="n">
        <f aca="false">TIME(A105,B105,C105)</f>
        <v>0.0240162037037037</v>
      </c>
      <c r="S105" s="81" t="b">
        <f aca="false">R105&gt;=R104</f>
        <v>1</v>
      </c>
    </row>
    <row r="106" customFormat="false" ht="15.75" hidden="false" customHeight="false" outlineLevel="0" collapsed="false">
      <c r="A106" s="16"/>
      <c r="B106" s="23" t="s">
        <v>433</v>
      </c>
      <c r="C106" s="24" t="n">
        <v>41</v>
      </c>
      <c r="D106" s="25" t="s">
        <v>284</v>
      </c>
      <c r="E106" s="45"/>
      <c r="F106" s="45"/>
      <c r="G106" s="28"/>
      <c r="H106" s="29" t="n">
        <f aca="false">IF(OR(RIGHT(D106,1)="V",RIGHT(D106,1)="J"),VALUE(LEFT(D106,LEN(D106)-1)),D106)</f>
        <v>8</v>
      </c>
      <c r="I106" s="28" t="str">
        <f aca="false">Q106&amp;COUNTIF($H$2:$H106,H106)</f>
        <v>Fife AC14</v>
      </c>
      <c r="J106" s="28" t="str">
        <f aca="false">VLOOKUP(L106,ClubNames,2,FALSE())&amp;COUNTIF($L$2:$L106,L106)</f>
        <v>Central AC6</v>
      </c>
      <c r="L106" s="30" t="n">
        <v>18</v>
      </c>
      <c r="M106" s="36" t="s">
        <v>746</v>
      </c>
      <c r="O106" s="9" t="n">
        <v>105</v>
      </c>
      <c r="P106" s="14" t="str">
        <f aca="false">VLOOKUP(I106,J:M,4,FALSE())&amp;IF(RIGHT(D106,1)="V"," (V)",IF(RIGHT(D106,1)="J"," (J)",""))</f>
        <v>Luke Fleming (J)</v>
      </c>
      <c r="Q106" s="14" t="str">
        <f aca="false">VLOOKUP(H106,ClubNames,2,FALSE())</f>
        <v>Fife AC</v>
      </c>
      <c r="R106" s="15" t="n">
        <f aca="false">TIME(A106,B106,C106)</f>
        <v>0.0240856481481481</v>
      </c>
      <c r="S106" s="81" t="b">
        <f aca="false">R106&gt;=R105</f>
        <v>1</v>
      </c>
    </row>
    <row r="107" customFormat="false" ht="15.75" hidden="false" customHeight="false" outlineLevel="0" collapsed="false">
      <c r="A107" s="16"/>
      <c r="B107" s="23" t="s">
        <v>433</v>
      </c>
      <c r="C107" s="24" t="n">
        <v>44</v>
      </c>
      <c r="D107" s="25" t="s">
        <v>302</v>
      </c>
      <c r="E107" s="45"/>
      <c r="F107" s="45"/>
      <c r="G107" s="28"/>
      <c r="H107" s="29" t="n">
        <f aca="false">IF(OR(RIGHT(D107,1)="V",RIGHT(D107,1)="J"),VALUE(LEFT(D107,LEN(D107)-1)),D107)</f>
        <v>23</v>
      </c>
      <c r="I107" s="28" t="str">
        <f aca="false">Q107&amp;COUNTIF($H$2:$H107,H107)</f>
        <v>Dundee Road Runners AC3</v>
      </c>
      <c r="J107" s="28" t="str">
        <f aca="false">VLOOKUP(L107,ClubNames,2,FALSE())&amp;COUNTIF($L$2:$L107,L107)</f>
        <v>Central AC7</v>
      </c>
      <c r="L107" s="30" t="n">
        <v>18</v>
      </c>
      <c r="M107" s="36" t="s">
        <v>747</v>
      </c>
      <c r="O107" s="9" t="n">
        <v>106</v>
      </c>
      <c r="P107" s="14" t="str">
        <f aca="false">VLOOKUP(I107,J:M,4,FALSE())&amp;IF(RIGHT(D107,1)="V"," (V)",IF(RIGHT(D107,1)="J"," (J)",""))</f>
        <v>Kevin Norman (V)</v>
      </c>
      <c r="Q107" s="14" t="str">
        <f aca="false">VLOOKUP(H107,ClubNames,2,FALSE())</f>
        <v>Dundee Road Runners AC</v>
      </c>
      <c r="R107" s="15" t="n">
        <f aca="false">TIME(A107,B107,C107)</f>
        <v>0.0241203703703704</v>
      </c>
      <c r="S107" s="81" t="b">
        <f aca="false">R107&gt;=R106</f>
        <v>1</v>
      </c>
    </row>
    <row r="108" customFormat="false" ht="15.75" hidden="false" customHeight="false" outlineLevel="0" collapsed="false">
      <c r="A108" s="16"/>
      <c r="B108" s="23" t="s">
        <v>433</v>
      </c>
      <c r="C108" s="24" t="n">
        <v>45</v>
      </c>
      <c r="D108" s="25" t="s">
        <v>689</v>
      </c>
      <c r="E108" s="45"/>
      <c r="F108" s="45"/>
      <c r="G108" s="28"/>
      <c r="H108" s="29" t="n">
        <f aca="false">IF(OR(RIGHT(D108,1)="V",RIGHT(D108,1)="J"),VALUE(LEFT(D108,LEN(D108)-1)),D108)</f>
        <v>31</v>
      </c>
      <c r="I108" s="28" t="str">
        <f aca="false">Q108&amp;COUNTIF($H$2:$H108,H108)</f>
        <v>Corstorphine AAC11</v>
      </c>
      <c r="J108" s="28" t="str">
        <f aca="false">VLOOKUP(L108,ClubNames,2,FALSE())&amp;COUNTIF($L$2:$L108,L108)</f>
        <v>Central AC8</v>
      </c>
      <c r="L108" s="30" t="n">
        <v>18</v>
      </c>
      <c r="M108" s="36" t="s">
        <v>748</v>
      </c>
      <c r="O108" s="9" t="n">
        <v>107</v>
      </c>
      <c r="P108" s="14" t="str">
        <f aca="false">VLOOKUP(I108,J:M,4,FALSE())&amp;IF(RIGHT(D108,1)="V"," (V)",IF(RIGHT(D108,1)="J"," (J)",""))</f>
        <v>Chris O'Brien (V)</v>
      </c>
      <c r="Q108" s="14" t="str">
        <f aca="false">VLOOKUP(H108,ClubNames,2,FALSE())</f>
        <v>Corstorphine AAC</v>
      </c>
      <c r="R108" s="15" t="n">
        <f aca="false">TIME(A108,B108,C108)</f>
        <v>0.0241319444444444</v>
      </c>
      <c r="S108" s="81" t="b">
        <f aca="false">R108&gt;=R107</f>
        <v>1</v>
      </c>
    </row>
    <row r="109" customFormat="false" ht="15.75" hidden="false" customHeight="false" outlineLevel="0" collapsed="false">
      <c r="A109" s="16"/>
      <c r="B109" s="23" t="s">
        <v>433</v>
      </c>
      <c r="C109" s="24" t="n">
        <v>50</v>
      </c>
      <c r="D109" s="25" t="s">
        <v>287</v>
      </c>
      <c r="E109" s="45"/>
      <c r="F109" s="45"/>
      <c r="G109" s="28"/>
      <c r="H109" s="29" t="n">
        <f aca="false">IF(OR(RIGHT(D109,1)="V",RIGHT(D109,1)="J"),VALUE(LEFT(D109,LEN(D109)-1)),D109)</f>
        <v>50</v>
      </c>
      <c r="I109" s="28" t="str">
        <f aca="false">Q109&amp;COUNTIF($H$2:$H109,H109)</f>
        <v>Stirling University AC4</v>
      </c>
      <c r="J109" s="28" t="str">
        <f aca="false">VLOOKUP(L109,ClubNames,2,FALSE())&amp;COUNTIF($L$2:$L109,L109)</f>
        <v>Central AC9</v>
      </c>
      <c r="L109" s="30" t="n">
        <v>18</v>
      </c>
      <c r="M109" s="36" t="s">
        <v>749</v>
      </c>
      <c r="O109" s="9" t="n">
        <v>108</v>
      </c>
      <c r="P109" s="14" t="str">
        <f aca="false">VLOOKUP(I109,J:M,4,FALSE())&amp;IF(RIGHT(D109,1)="V"," (V)",IF(RIGHT(D109,1)="J"," (J)",""))</f>
        <v>Lukas Robinson (J)</v>
      </c>
      <c r="Q109" s="14" t="str">
        <f aca="false">VLOOKUP(H109,ClubNames,2,FALSE())</f>
        <v>Stirling University AC</v>
      </c>
      <c r="R109" s="15" t="n">
        <f aca="false">TIME(A109,B109,C109)</f>
        <v>0.0241898148148148</v>
      </c>
      <c r="S109" s="81" t="b">
        <f aca="false">R109&gt;=R108</f>
        <v>1</v>
      </c>
    </row>
    <row r="110" customFormat="false" ht="15.75" hidden="false" customHeight="false" outlineLevel="0" collapsed="false">
      <c r="A110" s="16"/>
      <c r="B110" s="23" t="s">
        <v>433</v>
      </c>
      <c r="C110" s="24" t="n">
        <v>52</v>
      </c>
      <c r="D110" s="25" t="s">
        <v>352</v>
      </c>
      <c r="E110" s="45"/>
      <c r="F110" s="45"/>
      <c r="G110" s="28"/>
      <c r="H110" s="29" t="n">
        <f aca="false">IF(OR(RIGHT(D110,1)="V",RIGHT(D110,1)="J"),VALUE(LEFT(D110,LEN(D110)-1)),D110)</f>
        <v>2</v>
      </c>
      <c r="I110" s="28" t="str">
        <f aca="false">Q110&amp;COUNTIF($H$2:$H110,H110)</f>
        <v>Perth Road Runners1</v>
      </c>
      <c r="J110" s="28" t="str">
        <f aca="false">VLOOKUP(L110,ClubNames,2,FALSE())&amp;COUNTIF($L$2:$L110,L110)</f>
        <v>Central AC10</v>
      </c>
      <c r="L110" s="30" t="n">
        <v>18</v>
      </c>
      <c r="M110" s="36" t="s">
        <v>750</v>
      </c>
      <c r="O110" s="9" t="n">
        <v>109</v>
      </c>
      <c r="P110" s="14" t="str">
        <f aca="false">VLOOKUP(I110,J:M,4,FALSE())&amp;IF(RIGHT(D110,1)="V"," (V)",IF(RIGHT(D110,1)="J"," (J)",""))</f>
        <v>Craig Dalrymple (V)</v>
      </c>
      <c r="Q110" s="14" t="str">
        <f aca="false">VLOOKUP(H110,ClubNames,2,FALSE())</f>
        <v>Perth Road Runners</v>
      </c>
      <c r="R110" s="15" t="n">
        <f aca="false">TIME(A110,B110,C110)</f>
        <v>0.024212962962963</v>
      </c>
      <c r="S110" s="81" t="b">
        <f aca="false">R110&gt;=R109</f>
        <v>1</v>
      </c>
    </row>
    <row r="111" customFormat="false" ht="15.75" hidden="false" customHeight="false" outlineLevel="0" collapsed="false">
      <c r="A111" s="16"/>
      <c r="B111" s="23" t="s">
        <v>433</v>
      </c>
      <c r="C111" s="24" t="n">
        <v>56</v>
      </c>
      <c r="D111" s="25" t="s">
        <v>387</v>
      </c>
      <c r="E111" s="45"/>
      <c r="F111" s="45"/>
      <c r="G111" s="28"/>
      <c r="H111" s="29" t="n">
        <f aca="false">IF(OR(RIGHT(D111,1)="V",RIGHT(D111,1)="J"),VALUE(LEFT(D111,LEN(D111)-1)),D111)</f>
        <v>13</v>
      </c>
      <c r="I111" s="28" t="str">
        <f aca="false">Q111&amp;COUNTIF($H$2:$H111,H111)</f>
        <v>Gala Harriers6</v>
      </c>
      <c r="J111" s="28" t="str">
        <f aca="false">VLOOKUP(L111,ClubNames,2,FALSE())&amp;COUNTIF($L$2:$L111,L111)</f>
        <v>Central AC11</v>
      </c>
      <c r="L111" s="30" t="n">
        <v>18</v>
      </c>
      <c r="M111" s="36" t="s">
        <v>751</v>
      </c>
      <c r="O111" s="9" t="n">
        <v>110</v>
      </c>
      <c r="P111" s="14" t="str">
        <f aca="false">VLOOKUP(I111,J:M,4,FALSE())&amp;IF(RIGHT(D111,1)="V"," (V)",IF(RIGHT(D111,1)="J"," (J)",""))</f>
        <v>Francis McElroy (V)</v>
      </c>
      <c r="Q111" s="14" t="str">
        <f aca="false">VLOOKUP(H111,ClubNames,2,FALSE())</f>
        <v>Gala Harriers</v>
      </c>
      <c r="R111" s="15" t="n">
        <f aca="false">TIME(A111,B111,C111)</f>
        <v>0.0242592592592593</v>
      </c>
      <c r="S111" s="81" t="b">
        <f aca="false">R111&gt;=R110</f>
        <v>1</v>
      </c>
    </row>
    <row r="112" customFormat="false" ht="15.75" hidden="false" customHeight="false" outlineLevel="0" collapsed="false">
      <c r="A112" s="16"/>
      <c r="B112" s="23" t="s">
        <v>433</v>
      </c>
      <c r="C112" s="24" t="n">
        <v>58</v>
      </c>
      <c r="D112" s="25" t="s">
        <v>302</v>
      </c>
      <c r="E112" s="45"/>
      <c r="F112" s="45"/>
      <c r="G112" s="28"/>
      <c r="H112" s="29" t="n">
        <f aca="false">IF(OR(RIGHT(D112,1)="V",RIGHT(D112,1)="J"),VALUE(LEFT(D112,LEN(D112)-1)),D112)</f>
        <v>23</v>
      </c>
      <c r="I112" s="28" t="str">
        <f aca="false">Q112&amp;COUNTIF($H$2:$H112,H112)</f>
        <v>Dundee Road Runners AC4</v>
      </c>
      <c r="J112" s="28" t="str">
        <f aca="false">VLOOKUP(L112,ClubNames,2,FALSE())&amp;COUNTIF($L$2:$L112,L112)</f>
        <v>Central AC12</v>
      </c>
      <c r="L112" s="30" t="n">
        <v>18</v>
      </c>
      <c r="M112" s="36" t="s">
        <v>752</v>
      </c>
      <c r="O112" s="9" t="n">
        <v>111</v>
      </c>
      <c r="P112" s="14" t="str">
        <f aca="false">VLOOKUP(I112,J:M,4,FALSE())&amp;IF(RIGHT(D112,1)="V"," (V)",IF(RIGHT(D112,1)="J"," (J)",""))</f>
        <v>David Aitken (V)</v>
      </c>
      <c r="Q112" s="14" t="str">
        <f aca="false">VLOOKUP(H112,ClubNames,2,FALSE())</f>
        <v>Dundee Road Runners AC</v>
      </c>
      <c r="R112" s="15" t="n">
        <f aca="false">TIME(A112,B112,C112)</f>
        <v>0.0242824074074074</v>
      </c>
      <c r="S112" s="81" t="b">
        <f aca="false">R112&gt;=R111</f>
        <v>1</v>
      </c>
    </row>
    <row r="113" customFormat="false" ht="15.75" hidden="false" customHeight="false" outlineLevel="0" collapsed="false">
      <c r="A113" s="16"/>
      <c r="B113" s="23" t="s">
        <v>433</v>
      </c>
      <c r="C113" s="24" t="n">
        <v>58</v>
      </c>
      <c r="D113" s="25" t="s">
        <v>352</v>
      </c>
      <c r="E113" s="45"/>
      <c r="F113" s="45"/>
      <c r="G113" s="28"/>
      <c r="H113" s="29" t="n">
        <f aca="false">IF(OR(RIGHT(D113,1)="V",RIGHT(D113,1)="J"),VALUE(LEFT(D113,LEN(D113)-1)),D113)</f>
        <v>2</v>
      </c>
      <c r="I113" s="28" t="str">
        <f aca="false">Q113&amp;COUNTIF($H$2:$H113,H113)</f>
        <v>Perth Road Runners2</v>
      </c>
      <c r="J113" s="28" t="str">
        <f aca="false">VLOOKUP(L113,ClubNames,2,FALSE())&amp;COUNTIF($L$2:$L113,L113)</f>
        <v>Central AC13</v>
      </c>
      <c r="L113" s="30" t="n">
        <v>18</v>
      </c>
      <c r="M113" s="36" t="s">
        <v>753</v>
      </c>
      <c r="O113" s="9" t="n">
        <v>112</v>
      </c>
      <c r="P113" s="14" t="str">
        <f aca="false">VLOOKUP(I113,J:M,4,FALSE())&amp;IF(RIGHT(D113,1)="V"," (V)",IF(RIGHT(D113,1)="J"," (J)",""))</f>
        <v>David Knight (V)</v>
      </c>
      <c r="Q113" s="14" t="str">
        <f aca="false">VLOOKUP(H113,ClubNames,2,FALSE())</f>
        <v>Perth Road Runners</v>
      </c>
      <c r="R113" s="15" t="n">
        <f aca="false">TIME(A113,B113,C113)</f>
        <v>0.0242824074074074</v>
      </c>
      <c r="S113" s="81" t="b">
        <f aca="false">R113&gt;=R112</f>
        <v>1</v>
      </c>
    </row>
    <row r="114" customFormat="false" ht="15.75" hidden="false" customHeight="false" outlineLevel="0" collapsed="false">
      <c r="A114" s="16"/>
      <c r="B114" s="23" t="s">
        <v>438</v>
      </c>
      <c r="C114" s="24" t="n">
        <v>3</v>
      </c>
      <c r="D114" s="51" t="s">
        <v>376</v>
      </c>
      <c r="E114" s="52"/>
      <c r="F114" s="52"/>
      <c r="G114" s="28"/>
      <c r="H114" s="29" t="n">
        <f aca="false">IF(OR(RIGHT(D114,1)="V",RIGHT(D114,1)="J"),VALUE(LEFT(D114,LEN(D114)-1)),D114)</f>
        <v>3</v>
      </c>
      <c r="I114" s="28" t="str">
        <f aca="false">Q114&amp;COUNTIF($H$2:$H114,H114)</f>
        <v>Lothian Running Club5</v>
      </c>
      <c r="J114" s="28" t="str">
        <f aca="false">VLOOKUP(L114,ClubNames,2,FALSE())&amp;COUNTIF($L$2:$L114,L114)</f>
        <v>Central AC14</v>
      </c>
      <c r="L114" s="30" t="n">
        <v>18</v>
      </c>
      <c r="M114" s="36" t="s">
        <v>754</v>
      </c>
      <c r="O114" s="9" t="n">
        <v>113</v>
      </c>
      <c r="P114" s="14" t="str">
        <f aca="false">VLOOKUP(I114,J:M,4,FALSE())&amp;IF(RIGHT(D114,1)="V"," (V)",IF(RIGHT(D114,1)="J"," (J)",""))</f>
        <v>Colin Partridge (V)</v>
      </c>
      <c r="Q114" s="14" t="str">
        <f aca="false">VLOOKUP(H114,ClubNames,2,FALSE())</f>
        <v>Lothian Running Club</v>
      </c>
      <c r="R114" s="15" t="n">
        <f aca="false">TIME(A114,B114,C114)</f>
        <v>0.0243402777777778</v>
      </c>
      <c r="S114" s="81" t="b">
        <f aca="false">R114&gt;=R113</f>
        <v>1</v>
      </c>
    </row>
    <row r="115" customFormat="false" ht="15.75" hidden="false" customHeight="false" outlineLevel="0" collapsed="false">
      <c r="A115" s="16"/>
      <c r="B115" s="23" t="s">
        <v>438</v>
      </c>
      <c r="C115" s="24" t="n">
        <v>6</v>
      </c>
      <c r="D115" s="51" t="s">
        <v>419</v>
      </c>
      <c r="E115" s="52"/>
      <c r="F115" s="52"/>
      <c r="G115" s="28"/>
      <c r="H115" s="29" t="n">
        <f aca="false">IF(OR(RIGHT(D115,1)="V",RIGHT(D115,1)="J"),VALUE(LEFT(D115,LEN(D115)-1)),D115)</f>
        <v>30</v>
      </c>
      <c r="I115" s="28" t="str">
        <f aca="false">Q115&amp;COUNTIF($H$2:$H115,H115)</f>
        <v>Perth Strathtay Harriers2</v>
      </c>
      <c r="J115" s="28" t="str">
        <f aca="false">VLOOKUP(L115,ClubNames,2,FALSE())&amp;COUNTIF($L$2:$L115,L115)</f>
        <v>Central AC15</v>
      </c>
      <c r="L115" s="30" t="n">
        <v>18</v>
      </c>
      <c r="M115" s="36" t="s">
        <v>755</v>
      </c>
      <c r="O115" s="9" t="n">
        <v>114</v>
      </c>
      <c r="P115" s="14" t="str">
        <f aca="false">VLOOKUP(I115,J:M,4,FALSE())&amp;IF(RIGHT(D115,1)="V"," (V)",IF(RIGHT(D115,1)="J"," (J)",""))</f>
        <v>Alistair Hilton (V)</v>
      </c>
      <c r="Q115" s="14" t="str">
        <f aca="false">VLOOKUP(H115,ClubNames,2,FALSE())</f>
        <v>Perth Strathtay Harriers</v>
      </c>
      <c r="R115" s="15" t="n">
        <f aca="false">TIME(A115,B115,C115)</f>
        <v>0.024375</v>
      </c>
      <c r="S115" s="81" t="b">
        <f aca="false">R115&gt;=R114</f>
        <v>1</v>
      </c>
    </row>
    <row r="116" customFormat="false" ht="15.75" hidden="false" customHeight="false" outlineLevel="0" collapsed="false">
      <c r="A116" s="16"/>
      <c r="B116" s="23" t="s">
        <v>438</v>
      </c>
      <c r="C116" s="24" t="n">
        <v>6</v>
      </c>
      <c r="D116" s="51" t="s">
        <v>289</v>
      </c>
      <c r="E116" s="52"/>
      <c r="F116" s="52"/>
      <c r="G116" s="28"/>
      <c r="H116" s="29" t="n">
        <f aca="false">IF(OR(RIGHT(D116,1)="V",RIGHT(D116,1)="J"),VALUE(LEFT(D116,LEN(D116)-1)),D116)</f>
        <v>12</v>
      </c>
      <c r="I116" s="28" t="str">
        <f aca="false">Q116&amp;COUNTIF($H$2:$H116,H116)</f>
        <v>Hunters Bog Trotters7</v>
      </c>
      <c r="J116" s="28" t="str">
        <f aca="false">VLOOKUP(L116,ClubNames,2,FALSE())&amp;COUNTIF($L$2:$L116,L116)</f>
        <v>Central AC16</v>
      </c>
      <c r="L116" s="30" t="n">
        <v>18</v>
      </c>
      <c r="M116" s="36" t="s">
        <v>756</v>
      </c>
      <c r="O116" s="9" t="n">
        <v>115</v>
      </c>
      <c r="P116" s="14" t="str">
        <f aca="false">VLOOKUP(I116,J:M,4,FALSE())&amp;IF(RIGHT(D116,1)="V"," (V)",IF(RIGHT(D116,1)="J"," (J)",""))</f>
        <v>David Wright (V)</v>
      </c>
      <c r="Q116" s="14" t="str">
        <f aca="false">VLOOKUP(H116,ClubNames,2,FALSE())</f>
        <v>Hunters Bog Trotters</v>
      </c>
      <c r="R116" s="15" t="n">
        <f aca="false">TIME(A116,B116,C116)</f>
        <v>0.024375</v>
      </c>
      <c r="S116" s="81" t="b">
        <f aca="false">R116&gt;=R115</f>
        <v>1</v>
      </c>
    </row>
    <row r="117" customFormat="false" ht="15.75" hidden="false" customHeight="false" outlineLevel="0" collapsed="false">
      <c r="A117" s="16"/>
      <c r="B117" s="23" t="s">
        <v>438</v>
      </c>
      <c r="C117" s="24" t="n">
        <v>13</v>
      </c>
      <c r="D117" s="51" t="n">
        <v>1</v>
      </c>
      <c r="E117" s="52"/>
      <c r="F117" s="52"/>
      <c r="G117" s="28"/>
      <c r="H117" s="29" t="n">
        <f aca="false">IF(OR(RIGHT(D117,1)="V",RIGHT(D117,1)="J"),VALUE(LEFT(D117,LEN(D117)-1)),D117)</f>
        <v>1</v>
      </c>
      <c r="I117" s="28" t="str">
        <f aca="false">Q117&amp;COUNTIF($H$2:$H117,H117)</f>
        <v>Edinburgh AC12</v>
      </c>
      <c r="J117" s="28" t="str">
        <f aca="false">VLOOKUP(L117,ClubNames,2,FALSE())&amp;COUNTIF($L$2:$L117,L117)</f>
        <v>Central AC17</v>
      </c>
      <c r="L117" s="30" t="n">
        <v>18</v>
      </c>
      <c r="M117" s="36" t="s">
        <v>757</v>
      </c>
      <c r="O117" s="9" t="n">
        <v>116</v>
      </c>
      <c r="P117" s="14" t="str">
        <f aca="false">VLOOKUP(I117,J:M,4,FALSE())&amp;IF(RIGHT(D117,1)="V"," (V)",IF(RIGHT(D117,1)="J"," (J)",""))</f>
        <v>Tom Raven</v>
      </c>
      <c r="Q117" s="14" t="str">
        <f aca="false">VLOOKUP(H117,ClubNames,2,FALSE())</f>
        <v>Edinburgh AC</v>
      </c>
      <c r="R117" s="15" t="n">
        <f aca="false">TIME(A117,B117,C117)</f>
        <v>0.0244560185185185</v>
      </c>
      <c r="S117" s="81" t="b">
        <f aca="false">R117&gt;=R116</f>
        <v>1</v>
      </c>
    </row>
    <row r="118" customFormat="false" ht="15.75" hidden="false" customHeight="false" outlineLevel="0" collapsed="false">
      <c r="A118" s="16"/>
      <c r="B118" s="23" t="s">
        <v>438</v>
      </c>
      <c r="C118" s="24" t="n">
        <v>15</v>
      </c>
      <c r="D118" s="51" t="s">
        <v>387</v>
      </c>
      <c r="E118" s="52"/>
      <c r="F118" s="52"/>
      <c r="G118" s="28"/>
      <c r="H118" s="29" t="n">
        <f aca="false">IF(OR(RIGHT(D118,1)="V",RIGHT(D118,1)="J"),VALUE(LEFT(D118,LEN(D118)-1)),D118)</f>
        <v>13</v>
      </c>
      <c r="I118" s="28" t="str">
        <f aca="false">Q118&amp;COUNTIF($H$2:$H118,H118)</f>
        <v>Gala Harriers7</v>
      </c>
      <c r="J118" s="28" t="str">
        <f aca="false">VLOOKUP(L118,ClubNames,2,FALSE())&amp;COUNTIF($L$2:$L118,L118)</f>
        <v>Central AC18</v>
      </c>
      <c r="L118" s="30" t="n">
        <v>18</v>
      </c>
      <c r="M118" s="36" t="s">
        <v>758</v>
      </c>
      <c r="O118" s="9" t="n">
        <v>117</v>
      </c>
      <c r="P118" s="14" t="str">
        <f aca="false">VLOOKUP(I118,J:M,4,FALSE())&amp;IF(RIGHT(D118,1)="V"," (V)",IF(RIGHT(D118,1)="J"," (J)",""))</f>
        <v>Sinclair Hill (V)</v>
      </c>
      <c r="Q118" s="14" t="str">
        <f aca="false">VLOOKUP(H118,ClubNames,2,FALSE())</f>
        <v>Gala Harriers</v>
      </c>
      <c r="R118" s="15" t="n">
        <f aca="false">TIME(A118,B118,C118)</f>
        <v>0.0244791666666667</v>
      </c>
      <c r="S118" s="81" t="b">
        <f aca="false">R118&gt;=R117</f>
        <v>1</v>
      </c>
    </row>
    <row r="119" customFormat="false" ht="15.75" hidden="false" customHeight="false" outlineLevel="0" collapsed="false">
      <c r="A119" s="16"/>
      <c r="B119" s="23" t="s">
        <v>438</v>
      </c>
      <c r="C119" s="24" t="n">
        <v>17</v>
      </c>
      <c r="D119" s="51" t="s">
        <v>689</v>
      </c>
      <c r="E119" s="52"/>
      <c r="F119" s="52"/>
      <c r="G119" s="28"/>
      <c r="H119" s="29" t="n">
        <f aca="false">IF(OR(RIGHT(D119,1)="V",RIGHT(D119,1)="J"),VALUE(LEFT(D119,LEN(D119)-1)),D119)</f>
        <v>31</v>
      </c>
      <c r="I119" s="28" t="str">
        <f aca="false">Q119&amp;COUNTIF($H$2:$H119,H119)</f>
        <v>Corstorphine AAC12</v>
      </c>
      <c r="J119" s="28" t="str">
        <f aca="false">VLOOKUP(L119,ClubNames,2,FALSE())&amp;COUNTIF($L$2:$L119,L119)</f>
        <v>Central AC19</v>
      </c>
      <c r="L119" s="30" t="n">
        <v>18</v>
      </c>
      <c r="M119" s="84" t="s">
        <v>759</v>
      </c>
      <c r="O119" s="9" t="n">
        <v>118</v>
      </c>
      <c r="P119" s="14" t="str">
        <f aca="false">VLOOKUP(I119,J:M,4,FALSE())&amp;IF(RIGHT(D119,1)="V"," (V)",IF(RIGHT(D119,1)="J"," (J)",""))</f>
        <v>Adam Chmielowski (V)</v>
      </c>
      <c r="Q119" s="14" t="str">
        <f aca="false">VLOOKUP(H119,ClubNames,2,FALSE())</f>
        <v>Corstorphine AAC</v>
      </c>
      <c r="R119" s="15" t="n">
        <f aca="false">TIME(A119,B119,C119)</f>
        <v>0.0245023148148148</v>
      </c>
      <c r="S119" s="81" t="b">
        <f aca="false">R119&gt;=R118</f>
        <v>1</v>
      </c>
    </row>
    <row r="120" customFormat="false" ht="15.75" hidden="false" customHeight="false" outlineLevel="0" collapsed="false">
      <c r="A120" s="16"/>
      <c r="B120" s="23" t="s">
        <v>438</v>
      </c>
      <c r="C120" s="24" t="n">
        <v>32</v>
      </c>
      <c r="D120" s="51" t="n">
        <v>31</v>
      </c>
      <c r="E120" s="52"/>
      <c r="F120" s="52"/>
      <c r="G120" s="28"/>
      <c r="H120" s="29" t="n">
        <f aca="false">IF(OR(RIGHT(D120,1)="V",RIGHT(D120,1)="J"),VALUE(LEFT(D120,LEN(D120)-1)),D120)</f>
        <v>31</v>
      </c>
      <c r="I120" s="28" t="str">
        <f aca="false">Q120&amp;COUNTIF($H$2:$H120,H120)</f>
        <v>Corstorphine AAC13</v>
      </c>
      <c r="J120" s="28" t="str">
        <f aca="false">VLOOKUP(L120,ClubNames,2,FALSE())&amp;COUNTIF($L$2:$L120,L120)</f>
        <v>Central AC20</v>
      </c>
      <c r="L120" s="30" t="n">
        <v>18</v>
      </c>
      <c r="M120" s="84" t="s">
        <v>760</v>
      </c>
      <c r="O120" s="9" t="n">
        <v>119</v>
      </c>
      <c r="P120" s="14" t="str">
        <f aca="false">VLOOKUP(I120,J:M,4,FALSE())&amp;IF(RIGHT(D120,1)="V"," (V)",IF(RIGHT(D120,1)="J"," (J)",""))</f>
        <v>Tristan Rabaeijs</v>
      </c>
      <c r="Q120" s="14" t="str">
        <f aca="false">VLOOKUP(H120,ClubNames,2,FALSE())</f>
        <v>Corstorphine AAC</v>
      </c>
      <c r="R120" s="15" t="n">
        <f aca="false">TIME(A120,B120,C120)</f>
        <v>0.0246759259259259</v>
      </c>
      <c r="S120" s="81" t="b">
        <f aca="false">R120&gt;=R119</f>
        <v>1</v>
      </c>
    </row>
    <row r="121" customFormat="false" ht="15.75" hidden="false" customHeight="false" outlineLevel="0" collapsed="false">
      <c r="A121" s="16"/>
      <c r="B121" s="23" t="s">
        <v>438</v>
      </c>
      <c r="C121" s="24" t="n">
        <v>36</v>
      </c>
      <c r="D121" s="51" t="s">
        <v>398</v>
      </c>
      <c r="E121" s="52"/>
      <c r="F121" s="52"/>
      <c r="G121" s="28"/>
      <c r="H121" s="29" t="n">
        <f aca="false">IF(OR(RIGHT(D121,1)="V",RIGHT(D121,1)="J"),VALUE(LEFT(D121,LEN(D121)-1)),D121)</f>
        <v>11</v>
      </c>
      <c r="I121" s="28" t="str">
        <f aca="false">Q121&amp;COUNTIF($H$2:$H121,H121)</f>
        <v>Falkirk Victoria Harriers2</v>
      </c>
      <c r="J121" s="28" t="str">
        <f aca="false">VLOOKUP(L121,ClubNames,2,FALSE())&amp;COUNTIF($L$2:$L121,L121)</f>
        <v>Central AC21</v>
      </c>
      <c r="L121" s="30" t="n">
        <v>18</v>
      </c>
      <c r="M121" s="84" t="s">
        <v>761</v>
      </c>
      <c r="O121" s="9" t="n">
        <v>120</v>
      </c>
      <c r="P121" s="14" t="str">
        <f aca="false">VLOOKUP(I121,J:M,4,FALSE())&amp;IF(RIGHT(D121,1)="V"," (V)",IF(RIGHT(D121,1)="J"," (J)",""))</f>
        <v>Michael McQuaid (V)</v>
      </c>
      <c r="Q121" s="14" t="str">
        <f aca="false">VLOOKUP(H121,ClubNames,2,FALSE())</f>
        <v>Falkirk Victoria Harriers</v>
      </c>
      <c r="R121" s="15" t="n">
        <f aca="false">TIME(A121,B121,C121)</f>
        <v>0.0247222222222222</v>
      </c>
      <c r="S121" s="81" t="b">
        <f aca="false">R121&gt;=R120</f>
        <v>1</v>
      </c>
    </row>
    <row r="122" customFormat="false" ht="15.75" hidden="false" customHeight="false" outlineLevel="0" collapsed="false">
      <c r="A122" s="16"/>
      <c r="B122" s="23" t="s">
        <v>438</v>
      </c>
      <c r="C122" s="24" t="n">
        <v>39</v>
      </c>
      <c r="D122" s="51" t="s">
        <v>307</v>
      </c>
      <c r="E122" s="52"/>
      <c r="F122" s="52"/>
      <c r="G122" s="28"/>
      <c r="H122" s="29" t="n">
        <f aca="false">IF(OR(RIGHT(D122,1)="V",RIGHT(D122,1)="J"),VALUE(LEFT(D122,LEN(D122)-1)),D122)</f>
        <v>1</v>
      </c>
      <c r="I122" s="28" t="str">
        <f aca="false">Q122&amp;COUNTIF($H$2:$H122,H122)</f>
        <v>Edinburgh AC13</v>
      </c>
      <c r="J122" s="28" t="str">
        <f aca="false">VLOOKUP(L122,ClubNames,2,FALSE())&amp;COUNTIF($L$2:$L122,L122)</f>
        <v>Central AC22</v>
      </c>
      <c r="L122" s="30" t="n">
        <v>18</v>
      </c>
      <c r="M122" s="84" t="s">
        <v>762</v>
      </c>
      <c r="O122" s="9" t="n">
        <v>121</v>
      </c>
      <c r="P122" s="14" t="str">
        <f aca="false">VLOOKUP(I122,J:M,4,FALSE())&amp;IF(RIGHT(D122,1)="V"," (V)",IF(RIGHT(D122,1)="J"," (J)",""))</f>
        <v>Phil Lees (V)</v>
      </c>
      <c r="Q122" s="14" t="str">
        <f aca="false">VLOOKUP(H122,ClubNames,2,FALSE())</f>
        <v>Edinburgh AC</v>
      </c>
      <c r="R122" s="15" t="n">
        <f aca="false">TIME(A122,B122,C122)</f>
        <v>0.0247569444444444</v>
      </c>
      <c r="S122" s="81" t="b">
        <f aca="false">R122&gt;=R121</f>
        <v>1</v>
      </c>
    </row>
    <row r="123" customFormat="false" ht="15.75" hidden="false" customHeight="false" outlineLevel="0" collapsed="false">
      <c r="A123" s="16"/>
      <c r="B123" s="23" t="s">
        <v>438</v>
      </c>
      <c r="C123" s="24" t="n">
        <v>40</v>
      </c>
      <c r="D123" s="51" t="s">
        <v>298</v>
      </c>
      <c r="E123" s="52"/>
      <c r="F123" s="52"/>
      <c r="G123" s="28"/>
      <c r="H123" s="29" t="n">
        <f aca="false">IF(OR(RIGHT(D123,1)="V",RIGHT(D123,1)="J"),VALUE(LEFT(D123,LEN(D123)-1)),D123)</f>
        <v>8</v>
      </c>
      <c r="I123" s="28" t="str">
        <f aca="false">Q123&amp;COUNTIF($H$2:$H123,H123)</f>
        <v>Fife AC15</v>
      </c>
      <c r="J123" s="28" t="str">
        <f aca="false">VLOOKUP(L123,ClubNames,2,FALSE())&amp;COUNTIF($L$2:$L123,L123)</f>
        <v>Central AC23</v>
      </c>
      <c r="L123" s="30" t="n">
        <v>18</v>
      </c>
      <c r="M123" s="84" t="s">
        <v>763</v>
      </c>
      <c r="O123" s="9" t="n">
        <v>122</v>
      </c>
      <c r="P123" s="14" t="str">
        <f aca="false">VLOOKUP(I123,J:M,4,FALSE())&amp;IF(RIGHT(D123,1)="V"," (V)",IF(RIGHT(D123,1)="J"," (J)",""))</f>
        <v>Tim Kinnaird (V)</v>
      </c>
      <c r="Q123" s="14" t="str">
        <f aca="false">VLOOKUP(H123,ClubNames,2,FALSE())</f>
        <v>Fife AC</v>
      </c>
      <c r="R123" s="15" t="n">
        <f aca="false">TIME(A123,B123,C123)</f>
        <v>0.0247685185185185</v>
      </c>
      <c r="S123" s="81" t="b">
        <f aca="false">R123&gt;=R122</f>
        <v>1</v>
      </c>
    </row>
    <row r="124" customFormat="false" ht="15.75" hidden="false" customHeight="false" outlineLevel="0" collapsed="false">
      <c r="A124" s="16"/>
      <c r="B124" s="23" t="s">
        <v>438</v>
      </c>
      <c r="C124" s="24" t="n">
        <v>46</v>
      </c>
      <c r="D124" s="51" t="s">
        <v>302</v>
      </c>
      <c r="E124" s="52"/>
      <c r="F124" s="52"/>
      <c r="G124" s="28"/>
      <c r="H124" s="29" t="n">
        <f aca="false">IF(OR(RIGHT(D124,1)="V",RIGHT(D124,1)="J"),VALUE(LEFT(D124,LEN(D124)-1)),D124)</f>
        <v>23</v>
      </c>
      <c r="I124" s="28" t="str">
        <f aca="false">Q124&amp;COUNTIF($H$2:$H124,H124)</f>
        <v>Dundee Road Runners AC5</v>
      </c>
      <c r="J124" s="28" t="str">
        <f aca="false">VLOOKUP(L124,ClubNames,2,FALSE())&amp;COUNTIF($L$2:$L124,L124)</f>
        <v>Metro Aberdeen Running Club1</v>
      </c>
      <c r="L124" s="30" t="n">
        <v>19</v>
      </c>
      <c r="M124" s="36" t="s">
        <v>764</v>
      </c>
      <c r="O124" s="9" t="n">
        <v>123</v>
      </c>
      <c r="P124" s="14" t="str">
        <f aca="false">VLOOKUP(I124,J:M,4,FALSE())&amp;IF(RIGHT(D124,1)="V"," (V)",IF(RIGHT(D124,1)="J"," (J)",""))</f>
        <v>Russell Craig (V)</v>
      </c>
      <c r="Q124" s="14" t="str">
        <f aca="false">VLOOKUP(H124,ClubNames,2,FALSE())</f>
        <v>Dundee Road Runners AC</v>
      </c>
      <c r="R124" s="15" t="n">
        <f aca="false">TIME(A124,B124,C124)</f>
        <v>0.024837962962963</v>
      </c>
      <c r="S124" s="81" t="b">
        <f aca="false">R124&gt;=R123</f>
        <v>1</v>
      </c>
    </row>
    <row r="125" customFormat="false" ht="15.75" hidden="false" customHeight="false" outlineLevel="0" collapsed="false">
      <c r="A125" s="16"/>
      <c r="B125" s="23" t="s">
        <v>438</v>
      </c>
      <c r="C125" s="24" t="n">
        <v>48</v>
      </c>
      <c r="D125" s="51" t="s">
        <v>363</v>
      </c>
      <c r="E125" s="52"/>
      <c r="F125" s="52"/>
      <c r="G125" s="28"/>
      <c r="H125" s="29" t="n">
        <f aca="false">IF(OR(RIGHT(D125,1)="V",RIGHT(D125,1)="J"),VALUE(LEFT(D125,LEN(D125)-1)),D125)</f>
        <v>28</v>
      </c>
      <c r="I125" s="28" t="str">
        <f aca="false">Q125&amp;COUNTIF($H$2:$H125,H125)</f>
        <v>Carnegie Harriers1</v>
      </c>
      <c r="J125" s="28" t="str">
        <f aca="false">VLOOKUP(L125,ClubNames,2,FALSE())&amp;COUNTIF($L$2:$L125,L125)</f>
        <v>Metro Aberdeen Running Club2</v>
      </c>
      <c r="L125" s="30" t="n">
        <v>19</v>
      </c>
      <c r="M125" s="36" t="s">
        <v>765</v>
      </c>
      <c r="O125" s="9" t="n">
        <v>124</v>
      </c>
      <c r="P125" s="14" t="str">
        <f aca="false">VLOOKUP(I125,J:M,4,FALSE())&amp;IF(RIGHT(D125,1)="V"," (V)",IF(RIGHT(D125,1)="J"," (J)",""))</f>
        <v>Barry Davie (V)</v>
      </c>
      <c r="Q125" s="14" t="str">
        <f aca="false">VLOOKUP(H125,ClubNames,2,FALSE())</f>
        <v>Carnegie Harriers</v>
      </c>
      <c r="R125" s="15" t="n">
        <f aca="false">TIME(A125,B125,C125)</f>
        <v>0.0248611111111111</v>
      </c>
      <c r="S125" s="81" t="b">
        <f aca="false">R125&gt;=R124</f>
        <v>1</v>
      </c>
    </row>
    <row r="126" customFormat="false" ht="15.75" hidden="false" customHeight="false" outlineLevel="0" collapsed="false">
      <c r="A126" s="16"/>
      <c r="B126" s="23" t="s">
        <v>438</v>
      </c>
      <c r="C126" s="24" t="n">
        <v>50</v>
      </c>
      <c r="D126" s="51" t="s">
        <v>359</v>
      </c>
      <c r="E126" s="52"/>
      <c r="F126" s="52"/>
      <c r="G126" s="28"/>
      <c r="H126" s="29" t="n">
        <f aca="false">IF(OR(RIGHT(D126,1)="V",RIGHT(D126,1)="J"),VALUE(LEFT(D126,LEN(D126)-1)),D126)</f>
        <v>18</v>
      </c>
      <c r="I126" s="28" t="str">
        <f aca="false">Q126&amp;COUNTIF($H$2:$H126,H126)</f>
        <v>Central AC16</v>
      </c>
      <c r="J126" s="28" t="str">
        <f aca="false">VLOOKUP(L126,ClubNames,2,FALSE())&amp;COUNTIF($L$2:$L126,L126)</f>
        <v>Metro Aberdeen Running Club3</v>
      </c>
      <c r="L126" s="30" t="n">
        <v>19</v>
      </c>
      <c r="M126" s="36" t="s">
        <v>766</v>
      </c>
      <c r="O126" s="9" t="n">
        <v>125</v>
      </c>
      <c r="P126" s="14" t="str">
        <f aca="false">VLOOKUP(I126,J:M,4,FALSE())&amp;IF(RIGHT(D126,1)="V"," (V)",IF(RIGHT(D126,1)="J"," (J)",""))</f>
        <v>Donald Shaw (V)</v>
      </c>
      <c r="Q126" s="14" t="str">
        <f aca="false">VLOOKUP(H126,ClubNames,2,FALSE())</f>
        <v>Central AC</v>
      </c>
      <c r="R126" s="15" t="n">
        <f aca="false">TIME(A126,B126,C126)</f>
        <v>0.0248842592592593</v>
      </c>
      <c r="S126" s="81" t="b">
        <f aca="false">R126&gt;=R125</f>
        <v>1</v>
      </c>
    </row>
    <row r="127" customFormat="false" ht="15.75" hidden="false" customHeight="false" outlineLevel="0" collapsed="false">
      <c r="A127" s="16"/>
      <c r="B127" s="23" t="s">
        <v>442</v>
      </c>
      <c r="C127" s="24" t="n">
        <v>3</v>
      </c>
      <c r="D127" s="51" t="s">
        <v>359</v>
      </c>
      <c r="E127" s="52"/>
      <c r="F127" s="52"/>
      <c r="G127" s="28"/>
      <c r="H127" s="29" t="n">
        <f aca="false">IF(OR(RIGHT(D127,1)="V",RIGHT(D127,1)="J"),VALUE(LEFT(D127,LEN(D127)-1)),D127)</f>
        <v>18</v>
      </c>
      <c r="I127" s="28" t="str">
        <f aca="false">Q127&amp;COUNTIF($H$2:$H127,H127)</f>
        <v>Central AC17</v>
      </c>
      <c r="J127" s="28" t="str">
        <f aca="false">VLOOKUP(L127,ClubNames,2,FALSE())&amp;COUNTIF($L$2:$L127,L127)</f>
        <v>Metro Aberdeen Running Club4</v>
      </c>
      <c r="L127" s="30" t="n">
        <v>19</v>
      </c>
      <c r="M127" s="36" t="s">
        <v>767</v>
      </c>
      <c r="O127" s="9" t="n">
        <v>126</v>
      </c>
      <c r="P127" s="14" t="str">
        <f aca="false">VLOOKUP(I127,J:M,4,FALSE())&amp;IF(RIGHT(D127,1)="V"," (V)",IF(RIGHT(D127,1)="J"," (J)",""))</f>
        <v>Jens Subke (V)</v>
      </c>
      <c r="Q127" s="14" t="str">
        <f aca="false">VLOOKUP(H127,ClubNames,2,FALSE())</f>
        <v>Central AC</v>
      </c>
      <c r="R127" s="15" t="n">
        <f aca="false">TIME(A127,B127,C127)</f>
        <v>0.0250347222222222</v>
      </c>
      <c r="S127" s="81" t="b">
        <f aca="false">R127&gt;=R126</f>
        <v>1</v>
      </c>
    </row>
    <row r="128" customFormat="false" ht="15.75" hidden="false" customHeight="false" outlineLevel="0" collapsed="false">
      <c r="A128" s="16"/>
      <c r="B128" s="23" t="s">
        <v>442</v>
      </c>
      <c r="C128" s="24" t="n">
        <v>3</v>
      </c>
      <c r="D128" s="53" t="s">
        <v>322</v>
      </c>
      <c r="E128" s="54"/>
      <c r="F128" s="54"/>
      <c r="G128" s="28"/>
      <c r="H128" s="29" t="n">
        <f aca="false">IF(OR(RIGHT(D128,1)="V",RIGHT(D128,1)="J"),VALUE(LEFT(D128,LEN(D128)-1)),D128)</f>
        <v>27</v>
      </c>
      <c r="I128" s="28" t="str">
        <f aca="false">Q128&amp;COUNTIF($H$2:$H128,H128)</f>
        <v>Linlithgow AC5</v>
      </c>
      <c r="J128" s="28" t="str">
        <f aca="false">VLOOKUP(L128,ClubNames,2,FALSE())&amp;COUNTIF($L$2:$L128,L128)</f>
        <v>Metro Aberdeen Running Club5</v>
      </c>
      <c r="L128" s="30" t="n">
        <v>19</v>
      </c>
      <c r="M128" s="36" t="s">
        <v>768</v>
      </c>
      <c r="O128" s="9" t="n">
        <v>127</v>
      </c>
      <c r="P128" s="14" t="str">
        <f aca="false">VLOOKUP(I128,J:M,4,FALSE())&amp;IF(RIGHT(D128,1)="V"," (V)",IF(RIGHT(D128,1)="J"," (J)",""))</f>
        <v>Iain Murray (V)</v>
      </c>
      <c r="Q128" s="14" t="str">
        <f aca="false">VLOOKUP(H128,ClubNames,2,FALSE())</f>
        <v>Linlithgow AC</v>
      </c>
      <c r="R128" s="15" t="n">
        <f aca="false">TIME(A128,B128,C128)</f>
        <v>0.0250347222222222</v>
      </c>
      <c r="S128" s="81" t="b">
        <f aca="false">R128&gt;=R127</f>
        <v>1</v>
      </c>
    </row>
    <row r="129" customFormat="false" ht="15.75" hidden="false" customHeight="false" outlineLevel="0" collapsed="false">
      <c r="A129" s="16"/>
      <c r="B129" s="23" t="s">
        <v>442</v>
      </c>
      <c r="C129" s="24" t="n">
        <v>6</v>
      </c>
      <c r="D129" s="53" t="s">
        <v>307</v>
      </c>
      <c r="E129" s="54"/>
      <c r="F129" s="54"/>
      <c r="G129" s="28"/>
      <c r="H129" s="29" t="n">
        <f aca="false">IF(OR(RIGHT(D129,1)="V",RIGHT(D129,1)="J"),VALUE(LEFT(D129,LEN(D129)-1)),D129)</f>
        <v>1</v>
      </c>
      <c r="I129" s="28" t="str">
        <f aca="false">Q129&amp;COUNTIF($H$2:$H129,H129)</f>
        <v>Edinburgh AC14</v>
      </c>
      <c r="J129" s="28" t="str">
        <f aca="false">VLOOKUP(L129,ClubNames,2,FALSE())&amp;COUNTIF($L$2:$L129,L129)</f>
        <v>Metro Aberdeen Running Club6</v>
      </c>
      <c r="L129" s="30" t="n">
        <v>19</v>
      </c>
      <c r="M129" s="36" t="s">
        <v>769</v>
      </c>
      <c r="O129" s="9" t="n">
        <v>128</v>
      </c>
      <c r="P129" s="14" t="str">
        <f aca="false">VLOOKUP(I129,J:M,4,FALSE())&amp;IF(RIGHT(D129,1)="V"," (V)",IF(RIGHT(D129,1)="J"," (J)",""))</f>
        <v>Peter Dyer (V)</v>
      </c>
      <c r="Q129" s="14" t="str">
        <f aca="false">VLOOKUP(H129,ClubNames,2,FALSE())</f>
        <v>Edinburgh AC</v>
      </c>
      <c r="R129" s="15" t="n">
        <f aca="false">TIME(A129,B129,C129)</f>
        <v>0.0250694444444444</v>
      </c>
      <c r="S129" s="81" t="b">
        <f aca="false">R129&gt;=R128</f>
        <v>1</v>
      </c>
    </row>
    <row r="130" customFormat="false" ht="15.75" hidden="false" customHeight="false" outlineLevel="0" collapsed="false">
      <c r="A130" s="16"/>
      <c r="B130" s="23" t="s">
        <v>442</v>
      </c>
      <c r="C130" s="24" t="n">
        <v>10</v>
      </c>
      <c r="D130" s="55" t="n">
        <v>38</v>
      </c>
      <c r="E130" s="56"/>
      <c r="F130" s="56"/>
      <c r="G130" s="28"/>
      <c r="H130" s="29" t="n">
        <f aca="false">IF(OR(RIGHT(D130,1)="V",RIGHT(D130,1)="J"),VALUE(LEFT(D130,LEN(D130)-1)),D130)</f>
        <v>38</v>
      </c>
      <c r="I130" s="28" t="str">
        <f aca="false">Q130&amp;COUNTIF($H$2:$H130,H130)</f>
        <v>West Edinburgh RC2</v>
      </c>
      <c r="J130" s="28" t="str">
        <f aca="false">VLOOKUP(L130,ClubNames,2,FALSE())&amp;COUNTIF($L$2:$L130,L130)</f>
        <v>Metro Aberdeen Running Club7</v>
      </c>
      <c r="L130" s="30" t="n">
        <v>19</v>
      </c>
      <c r="M130" s="36" t="s">
        <v>770</v>
      </c>
      <c r="O130" s="9" t="n">
        <v>129</v>
      </c>
      <c r="P130" s="14" t="str">
        <f aca="false">VLOOKUP(I130,J:M,4,FALSE())&amp;IF(RIGHT(D130,1)="V"," (V)",IF(RIGHT(D130,1)="J"," (J)",""))</f>
        <v>Nick Jellema</v>
      </c>
      <c r="Q130" s="14" t="str">
        <f aca="false">VLOOKUP(H130,ClubNames,2,FALSE())</f>
        <v>West Edinburgh RC</v>
      </c>
      <c r="R130" s="15" t="n">
        <f aca="false">TIME(A130,B130,C130)</f>
        <v>0.0251157407407407</v>
      </c>
      <c r="S130" s="81" t="b">
        <f aca="false">R130&gt;=R129</f>
        <v>1</v>
      </c>
    </row>
    <row r="131" customFormat="false" ht="15.75" hidden="false" customHeight="false" outlineLevel="0" collapsed="false">
      <c r="A131" s="16"/>
      <c r="B131" s="23" t="s">
        <v>442</v>
      </c>
      <c r="C131" s="24" t="n">
        <v>11</v>
      </c>
      <c r="D131" s="55" t="s">
        <v>771</v>
      </c>
      <c r="E131" s="56"/>
      <c r="F131" s="56"/>
      <c r="G131" s="28"/>
      <c r="H131" s="29" t="n">
        <f aca="false">IF(OR(RIGHT(D131,1)="V",RIGHT(D131,1)="J"),VALUE(LEFT(D131,LEN(D131)-1)),D131)</f>
        <v>16</v>
      </c>
      <c r="I131" s="28" t="str">
        <f aca="false">Q131&amp;COUNTIF($H$2:$H131,H131)</f>
        <v>Dundee Hawkhill Harriers2</v>
      </c>
      <c r="J131" s="28" t="str">
        <f aca="false">VLOOKUP(L131,ClubNames,2,FALSE())&amp;COUNTIF($L$2:$L131,L131)</f>
        <v>Metro Aberdeen Running Club8</v>
      </c>
      <c r="L131" s="30" t="n">
        <v>19</v>
      </c>
      <c r="M131" s="36" t="s">
        <v>772</v>
      </c>
      <c r="O131" s="9" t="n">
        <v>130</v>
      </c>
      <c r="P131" s="14" t="str">
        <f aca="false">VLOOKUP(I131,J:M,4,FALSE())&amp;IF(RIGHT(D131,1)="V"," (V)",IF(RIGHT(D131,1)="J"," (J)",""))</f>
        <v>Ciaron Collins (V)</v>
      </c>
      <c r="Q131" s="14" t="str">
        <f aca="false">VLOOKUP(H131,ClubNames,2,FALSE())</f>
        <v>Dundee Hawkhill Harriers</v>
      </c>
      <c r="R131" s="15" t="n">
        <f aca="false">TIME(A131,B131,C131)</f>
        <v>0.0251273148148148</v>
      </c>
      <c r="S131" s="81" t="b">
        <f aca="false">R131&gt;=R130</f>
        <v>1</v>
      </c>
    </row>
    <row r="132" customFormat="false" ht="15.75" hidden="false" customHeight="false" outlineLevel="0" collapsed="false">
      <c r="A132" s="16"/>
      <c r="B132" s="23" t="s">
        <v>442</v>
      </c>
      <c r="C132" s="24" t="n">
        <v>11</v>
      </c>
      <c r="D132" s="55" t="s">
        <v>312</v>
      </c>
      <c r="E132" s="56"/>
      <c r="F132" s="56"/>
      <c r="G132" s="28"/>
      <c r="H132" s="29" t="n">
        <f aca="false">IF(OR(RIGHT(D132,1)="V",RIGHT(D132,1)="J"),VALUE(LEFT(D132,LEN(D132)-1)),D132)</f>
        <v>32</v>
      </c>
      <c r="I132" s="28" t="str">
        <f aca="false">Q132&amp;COUNTIF($H$2:$H132,H132)</f>
        <v>Lasswade AAC2</v>
      </c>
      <c r="J132" s="28" t="str">
        <f aca="false">VLOOKUP(L132,ClubNames,2,FALSE())&amp;COUNTIF($L$2:$L132,L132)</f>
        <v>Metro Aberdeen Running Club9</v>
      </c>
      <c r="L132" s="30" t="n">
        <v>19</v>
      </c>
      <c r="M132" s="36" t="s">
        <v>773</v>
      </c>
      <c r="O132" s="9" t="n">
        <v>131</v>
      </c>
      <c r="P132" s="14" t="str">
        <f aca="false">VLOOKUP(I132,J:M,4,FALSE())&amp;IF(RIGHT(D132,1)="V"," (V)",IF(RIGHT(D132,1)="J"," (J)",""))</f>
        <v>Richard Connor (V)</v>
      </c>
      <c r="Q132" s="14" t="str">
        <f aca="false">VLOOKUP(H132,ClubNames,2,FALSE())</f>
        <v>Lasswade AAC</v>
      </c>
      <c r="R132" s="15" t="n">
        <f aca="false">TIME(A132,B132,C132)</f>
        <v>0.0251273148148148</v>
      </c>
      <c r="S132" s="81" t="b">
        <f aca="false">R132&gt;=R131</f>
        <v>1</v>
      </c>
    </row>
    <row r="133" customFormat="false" ht="15.75" hidden="false" customHeight="false" outlineLevel="0" collapsed="false">
      <c r="A133" s="16"/>
      <c r="B133" s="23" t="s">
        <v>442</v>
      </c>
      <c r="C133" s="24" t="n">
        <v>11</v>
      </c>
      <c r="D133" s="55" t="s">
        <v>276</v>
      </c>
      <c r="E133" s="56"/>
      <c r="F133" s="56"/>
      <c r="G133" s="28"/>
      <c r="H133" s="29" t="n">
        <f aca="false">IF(OR(RIGHT(D133,1)="V",RIGHT(D133,1)="J"),VALUE(LEFT(D133,LEN(D133)-1)),D133)</f>
        <v>31</v>
      </c>
      <c r="I133" s="28" t="str">
        <f aca="false">Q133&amp;COUNTIF($H$2:$H133,H133)</f>
        <v>Corstorphine AAC14</v>
      </c>
      <c r="J133" s="28" t="str">
        <f aca="false">VLOOKUP(L133,ClubNames,2,FALSE())&amp;COUNTIF($L$2:$L133,L133)</f>
        <v>Harmeny AAC1</v>
      </c>
      <c r="L133" s="30" t="n">
        <v>20</v>
      </c>
      <c r="M133" s="41" t="s">
        <v>774</v>
      </c>
      <c r="O133" s="9" t="n">
        <v>132</v>
      </c>
      <c r="P133" s="14" t="str">
        <f aca="false">VLOOKUP(I133,J:M,4,FALSE())&amp;IF(RIGHT(D133,1)="V"," (V)",IF(RIGHT(D133,1)="J"," (J)",""))</f>
        <v>Lewis Harrison (J)</v>
      </c>
      <c r="Q133" s="14" t="str">
        <f aca="false">VLOOKUP(H133,ClubNames,2,FALSE())</f>
        <v>Corstorphine AAC</v>
      </c>
      <c r="R133" s="15" t="n">
        <f aca="false">TIME(A133,B133,C133)</f>
        <v>0.0251273148148148</v>
      </c>
      <c r="S133" s="81" t="b">
        <f aca="false">R133&gt;=R132</f>
        <v>1</v>
      </c>
    </row>
    <row r="134" customFormat="false" ht="15.75" hidden="false" customHeight="false" outlineLevel="0" collapsed="false">
      <c r="A134" s="16"/>
      <c r="B134" s="23" t="s">
        <v>442</v>
      </c>
      <c r="C134" s="24" t="n">
        <v>11</v>
      </c>
      <c r="D134" s="55" t="n">
        <v>31</v>
      </c>
      <c r="E134" s="56"/>
      <c r="F134" s="56"/>
      <c r="G134" s="28"/>
      <c r="H134" s="29" t="n">
        <f aca="false">IF(OR(RIGHT(D134,1)="V",RIGHT(D134,1)="J"),VALUE(LEFT(D134,LEN(D134)-1)),D134)</f>
        <v>31</v>
      </c>
      <c r="I134" s="28" t="str">
        <f aca="false">Q134&amp;COUNTIF($H$2:$H134,H134)</f>
        <v>Corstorphine AAC15</v>
      </c>
      <c r="J134" s="28" t="str">
        <f aca="false">VLOOKUP(L134,ClubNames,2,FALSE())&amp;COUNTIF($L$2:$L134,L134)</f>
        <v>Harmeny AAC2</v>
      </c>
      <c r="L134" s="30" t="n">
        <v>20</v>
      </c>
      <c r="M134" s="41" t="s">
        <v>775</v>
      </c>
      <c r="O134" s="9" t="n">
        <v>133</v>
      </c>
      <c r="P134" s="14" t="str">
        <f aca="false">VLOOKUP(I134,J:M,4,FALSE())&amp;IF(RIGHT(D134,1)="V"," (V)",IF(RIGHT(D134,1)="J"," (J)",""))</f>
        <v>James Scott Barrett</v>
      </c>
      <c r="Q134" s="14" t="str">
        <f aca="false">VLOOKUP(H134,ClubNames,2,FALSE())</f>
        <v>Corstorphine AAC</v>
      </c>
      <c r="R134" s="15" t="n">
        <f aca="false">TIME(A134,B134,C134)</f>
        <v>0.0251273148148148</v>
      </c>
      <c r="S134" s="81" t="b">
        <f aca="false">R134&gt;=R133</f>
        <v>1</v>
      </c>
    </row>
    <row r="135" customFormat="false" ht="15.75" hidden="false" customHeight="false" outlineLevel="0" collapsed="false">
      <c r="A135" s="16"/>
      <c r="B135" s="23" t="s">
        <v>442</v>
      </c>
      <c r="C135" s="24" t="n">
        <v>23</v>
      </c>
      <c r="D135" s="55" t="s">
        <v>376</v>
      </c>
      <c r="E135" s="56"/>
      <c r="F135" s="56"/>
      <c r="G135" s="28"/>
      <c r="H135" s="29" t="n">
        <f aca="false">IF(OR(RIGHT(D135,1)="V",RIGHT(D135,1)="J"),VALUE(LEFT(D135,LEN(D135)-1)),D135)</f>
        <v>3</v>
      </c>
      <c r="I135" s="28" t="str">
        <f aca="false">Q135&amp;COUNTIF($H$2:$H135,H135)</f>
        <v>Lothian Running Club6</v>
      </c>
      <c r="J135" s="28" t="str">
        <f aca="false">VLOOKUP(L135,ClubNames,2,FALSE())&amp;COUNTIF($L$2:$L135,L135)</f>
        <v>Harmeny AAC3</v>
      </c>
      <c r="L135" s="30" t="n">
        <v>20</v>
      </c>
      <c r="M135" s="41" t="s">
        <v>776</v>
      </c>
      <c r="O135" s="9" t="n">
        <v>134</v>
      </c>
      <c r="P135" s="14" t="str">
        <f aca="false">VLOOKUP(I135,J:M,4,FALSE())&amp;IF(RIGHT(D135,1)="V"," (V)",IF(RIGHT(D135,1)="J"," (J)",""))</f>
        <v>Sean Calder (V)</v>
      </c>
      <c r="Q135" s="14" t="str">
        <f aca="false">VLOOKUP(H135,ClubNames,2,FALSE())</f>
        <v>Lothian Running Club</v>
      </c>
      <c r="R135" s="15" t="n">
        <f aca="false">TIME(A135,B135,C135)</f>
        <v>0.0252662037037037</v>
      </c>
      <c r="S135" s="81" t="b">
        <f aca="false">R135&gt;=R134</f>
        <v>1</v>
      </c>
    </row>
    <row r="136" customFormat="false" ht="15.75" hidden="false" customHeight="false" outlineLevel="0" collapsed="false">
      <c r="A136" s="16"/>
      <c r="B136" s="23" t="s">
        <v>442</v>
      </c>
      <c r="C136" s="24" t="n">
        <v>24</v>
      </c>
      <c r="D136" s="55" t="n">
        <v>18</v>
      </c>
      <c r="E136" s="56"/>
      <c r="F136" s="56"/>
      <c r="G136" s="28"/>
      <c r="H136" s="29" t="n">
        <f aca="false">IF(OR(RIGHT(D136,1)="V",RIGHT(D136,1)="J"),VALUE(LEFT(D136,LEN(D136)-1)),D136)</f>
        <v>18</v>
      </c>
      <c r="I136" s="28" t="str">
        <f aca="false">Q136&amp;COUNTIF($H$2:$H136,H136)</f>
        <v>Central AC18</v>
      </c>
      <c r="J136" s="28" t="str">
        <f aca="false">VLOOKUP(L136,ClubNames,2,FALSE())&amp;COUNTIF($L$2:$L136,L136)</f>
        <v>Harmeny AAC4</v>
      </c>
      <c r="L136" s="30" t="n">
        <v>20</v>
      </c>
      <c r="M136" s="41" t="s">
        <v>777</v>
      </c>
      <c r="O136" s="9" t="n">
        <v>135</v>
      </c>
      <c r="P136" s="14" t="str">
        <f aca="false">VLOOKUP(I136,J:M,4,FALSE())&amp;IF(RIGHT(D136,1)="V"," (V)",IF(RIGHT(D136,1)="J"," (J)",""))</f>
        <v>Neil Ferrier</v>
      </c>
      <c r="Q136" s="14" t="str">
        <f aca="false">VLOOKUP(H136,ClubNames,2,FALSE())</f>
        <v>Central AC</v>
      </c>
      <c r="R136" s="15" t="n">
        <f aca="false">TIME(A136,B136,C136)</f>
        <v>0.0252777777777778</v>
      </c>
      <c r="S136" s="81" t="b">
        <f aca="false">R136&gt;=R135</f>
        <v>1</v>
      </c>
    </row>
    <row r="137" customFormat="false" ht="15.75" hidden="false" customHeight="false" outlineLevel="0" collapsed="false">
      <c r="A137" s="16"/>
      <c r="B137" s="23" t="s">
        <v>442</v>
      </c>
      <c r="C137" s="24" t="n">
        <v>25</v>
      </c>
      <c r="D137" s="55" t="s">
        <v>307</v>
      </c>
      <c r="E137" s="56"/>
      <c r="F137" s="56"/>
      <c r="G137" s="28"/>
      <c r="H137" s="29" t="n">
        <f aca="false">IF(OR(RIGHT(D137,1)="V",RIGHT(D137,1)="J"),VALUE(LEFT(D137,LEN(D137)-1)),D137)</f>
        <v>1</v>
      </c>
      <c r="I137" s="28" t="str">
        <f aca="false">Q137&amp;COUNTIF($H$2:$H137,H137)</f>
        <v>Edinburgh AC15</v>
      </c>
      <c r="J137" s="28" t="str">
        <f aca="false">VLOOKUP(L137,ClubNames,2,FALSE())&amp;COUNTIF($L$2:$L137,L137)</f>
        <v>Carnethy Hill Racing Club1</v>
      </c>
      <c r="L137" s="30" t="n">
        <v>21</v>
      </c>
      <c r="M137" s="49" t="s">
        <v>778</v>
      </c>
      <c r="O137" s="9" t="n">
        <v>136</v>
      </c>
      <c r="P137" s="14" t="str">
        <f aca="false">VLOOKUP(I137,J:M,4,FALSE())&amp;IF(RIGHT(D137,1)="V"," (V)",IF(RIGHT(D137,1)="J"," (J)",""))</f>
        <v>Dani Rivera (V)</v>
      </c>
      <c r="Q137" s="14" t="str">
        <f aca="false">VLOOKUP(H137,ClubNames,2,FALSE())</f>
        <v>Edinburgh AC</v>
      </c>
      <c r="R137" s="15" t="n">
        <f aca="false">TIME(A137,B137,C137)</f>
        <v>0.0252893518518519</v>
      </c>
      <c r="S137" s="81" t="b">
        <f aca="false">R137&gt;=R136</f>
        <v>1</v>
      </c>
    </row>
    <row r="138" customFormat="false" ht="15.75" hidden="false" customHeight="false" outlineLevel="0" collapsed="false">
      <c r="A138" s="16"/>
      <c r="B138" s="23" t="s">
        <v>442</v>
      </c>
      <c r="C138" s="24" t="n">
        <v>26</v>
      </c>
      <c r="D138" s="55" t="s">
        <v>307</v>
      </c>
      <c r="E138" s="56"/>
      <c r="F138" s="56"/>
      <c r="G138" s="28"/>
      <c r="H138" s="29" t="n">
        <f aca="false">IF(OR(RIGHT(D138,1)="V",RIGHT(D138,1)="J"),VALUE(LEFT(D138,LEN(D138)-1)),D138)</f>
        <v>1</v>
      </c>
      <c r="I138" s="28" t="str">
        <f aca="false">Q138&amp;COUNTIF($H$2:$H138,H138)</f>
        <v>Edinburgh AC16</v>
      </c>
      <c r="J138" s="28" t="str">
        <f aca="false">VLOOKUP(L138,ClubNames,2,FALSE())&amp;COUNTIF($L$2:$L138,L138)</f>
        <v>Dundee Road Runners AC1</v>
      </c>
      <c r="L138" s="30" t="n">
        <v>23</v>
      </c>
      <c r="M138" s="31" t="s">
        <v>779</v>
      </c>
      <c r="O138" s="9" t="n">
        <v>137</v>
      </c>
      <c r="P138" s="14" t="str">
        <f aca="false">VLOOKUP(I138,J:M,4,FALSE())&amp;IF(RIGHT(D138,1)="V"," (V)",IF(RIGHT(D138,1)="J"," (J)",""))</f>
        <v>Martin Ferguson (V)</v>
      </c>
      <c r="Q138" s="14" t="str">
        <f aca="false">VLOOKUP(H138,ClubNames,2,FALSE())</f>
        <v>Edinburgh AC</v>
      </c>
      <c r="R138" s="15" t="n">
        <f aca="false">TIME(A138,B138,C138)</f>
        <v>0.0253009259259259</v>
      </c>
      <c r="S138" s="81" t="b">
        <f aca="false">R138&gt;=R137</f>
        <v>1</v>
      </c>
    </row>
    <row r="139" customFormat="false" ht="15.75" hidden="false" customHeight="false" outlineLevel="0" collapsed="false">
      <c r="A139" s="16"/>
      <c r="B139" s="23" t="s">
        <v>442</v>
      </c>
      <c r="C139" s="24" t="n">
        <v>30</v>
      </c>
      <c r="D139" s="55" t="s">
        <v>289</v>
      </c>
      <c r="E139" s="56"/>
      <c r="F139" s="56"/>
      <c r="G139" s="28"/>
      <c r="H139" s="29" t="n">
        <f aca="false">IF(OR(RIGHT(D139,1)="V",RIGHT(D139,1)="J"),VALUE(LEFT(D139,LEN(D139)-1)),D139)</f>
        <v>12</v>
      </c>
      <c r="I139" s="28" t="str">
        <f aca="false">Q139&amp;COUNTIF($H$2:$H139,H139)</f>
        <v>Hunters Bog Trotters8</v>
      </c>
      <c r="J139" s="28" t="str">
        <f aca="false">VLOOKUP(L139,ClubNames,2,FALSE())&amp;COUNTIF($L$2:$L139,L139)</f>
        <v>Dundee Road Runners AC2</v>
      </c>
      <c r="L139" s="30" t="n">
        <v>23</v>
      </c>
      <c r="M139" s="31" t="s">
        <v>780</v>
      </c>
      <c r="O139" s="9" t="n">
        <v>138</v>
      </c>
      <c r="P139" s="14" t="str">
        <f aca="false">VLOOKUP(I139,J:M,4,FALSE())&amp;IF(RIGHT(D139,1)="V"," (V)",IF(RIGHT(D139,1)="J"," (J)",""))</f>
        <v>Stuart Mounce (V)</v>
      </c>
      <c r="Q139" s="14" t="str">
        <f aca="false">VLOOKUP(H139,ClubNames,2,FALSE())</f>
        <v>Hunters Bog Trotters</v>
      </c>
      <c r="R139" s="15" t="n">
        <f aca="false">TIME(A139,B139,C139)</f>
        <v>0.0253472222222222</v>
      </c>
      <c r="S139" s="81" t="b">
        <f aca="false">R139&gt;=R138</f>
        <v>1</v>
      </c>
    </row>
    <row r="140" customFormat="false" ht="15.75" hidden="false" customHeight="false" outlineLevel="0" collapsed="false">
      <c r="A140" s="16"/>
      <c r="B140" s="23" t="s">
        <v>442</v>
      </c>
      <c r="C140" s="24" t="n">
        <v>37</v>
      </c>
      <c r="D140" s="55" t="s">
        <v>384</v>
      </c>
      <c r="E140" s="56"/>
      <c r="F140" s="56"/>
      <c r="G140" s="28"/>
      <c r="H140" s="29" t="n">
        <f aca="false">IF(OR(RIGHT(D140,1)="V",RIGHT(D140,1)="J"),VALUE(LEFT(D140,LEN(D140)-1)),D140)</f>
        <v>25</v>
      </c>
      <c r="I140" s="28" t="str">
        <f aca="false">Q140&amp;COUNTIF($H$2:$H140,H140)</f>
        <v>Ochil Hill Runners2</v>
      </c>
      <c r="J140" s="28" t="str">
        <f aca="false">VLOOKUP(L140,ClubNames,2,FALSE())&amp;COUNTIF($L$2:$L140,L140)</f>
        <v>Dundee Road Runners AC3</v>
      </c>
      <c r="L140" s="30" t="n">
        <v>23</v>
      </c>
      <c r="M140" s="31" t="s">
        <v>781</v>
      </c>
      <c r="O140" s="9" t="n">
        <v>139</v>
      </c>
      <c r="P140" s="14" t="str">
        <f aca="false">VLOOKUP(I140,J:M,4,FALSE())&amp;IF(RIGHT(D140,1)="V"," (V)",IF(RIGHT(D140,1)="J"," (J)",""))</f>
        <v>Alastair Preiss (V)</v>
      </c>
      <c r="Q140" s="14" t="str">
        <f aca="false">VLOOKUP(H140,ClubNames,2,FALSE())</f>
        <v>Ochil Hill Runners</v>
      </c>
      <c r="R140" s="15" t="n">
        <f aca="false">TIME(A140,B140,C140)</f>
        <v>0.0254282407407407</v>
      </c>
      <c r="S140" s="81" t="b">
        <f aca="false">R140&gt;=R139</f>
        <v>1</v>
      </c>
    </row>
    <row r="141" customFormat="false" ht="15.75" hidden="false" customHeight="false" outlineLevel="0" collapsed="false">
      <c r="A141" s="16"/>
      <c r="B141" s="23" t="s">
        <v>442</v>
      </c>
      <c r="C141" s="24" t="n">
        <v>45</v>
      </c>
      <c r="D141" s="55" t="n">
        <v>26</v>
      </c>
      <c r="E141" s="56"/>
      <c r="F141" s="56"/>
      <c r="G141" s="28"/>
      <c r="H141" s="29" t="n">
        <f aca="false">IF(OR(RIGHT(D141,1)="V",RIGHT(D141,1)="J"),VALUE(LEFT(D141,LEN(D141)-1)),D141)</f>
        <v>26</v>
      </c>
      <c r="I141" s="28" t="str">
        <f aca="false">Q141&amp;COUNTIF($H$2:$H141,H141)</f>
        <v>Wee County Harriers1</v>
      </c>
      <c r="J141" s="28" t="str">
        <f aca="false">VLOOKUP(L141,ClubNames,2,FALSE())&amp;COUNTIF($L$2:$L141,L141)</f>
        <v>Dundee Road Runners AC4</v>
      </c>
      <c r="L141" s="30" t="n">
        <v>23</v>
      </c>
      <c r="M141" s="31" t="s">
        <v>782</v>
      </c>
      <c r="O141" s="9" t="n">
        <v>140</v>
      </c>
      <c r="P141" s="14" t="str">
        <f aca="false">VLOOKUP(I141,J:M,4,FALSE())&amp;IF(RIGHT(D141,1)="V"," (V)",IF(RIGHT(D141,1)="J"," (J)",""))</f>
        <v>Bailey Russell </v>
      </c>
      <c r="Q141" s="14" t="str">
        <f aca="false">VLOOKUP(H141,ClubNames,2,FALSE())</f>
        <v>Wee County Harriers</v>
      </c>
      <c r="R141" s="15" t="n">
        <f aca="false">TIME(A141,B141,C141)</f>
        <v>0.0255208333333333</v>
      </c>
      <c r="S141" s="81" t="b">
        <f aca="false">R141&gt;=R140</f>
        <v>1</v>
      </c>
    </row>
    <row r="142" customFormat="false" ht="15.75" hidden="false" customHeight="false" outlineLevel="0" collapsed="false">
      <c r="A142" s="16"/>
      <c r="B142" s="23" t="s">
        <v>442</v>
      </c>
      <c r="C142" s="24" t="n">
        <v>53</v>
      </c>
      <c r="D142" s="55" t="s">
        <v>783</v>
      </c>
      <c r="E142" s="56"/>
      <c r="F142" s="56"/>
      <c r="G142" s="28"/>
      <c r="H142" s="29" t="n">
        <f aca="false">IF(OR(RIGHT(D142,1)="V",RIGHT(D142,1)="J"),VALUE(LEFT(D142,LEN(D142)-1)),D142)</f>
        <v>4</v>
      </c>
      <c r="I142" s="28" t="str">
        <f aca="false">Q142&amp;COUNTIF($H$2:$H142,H142)</f>
        <v>Teviotdale Harriers1</v>
      </c>
      <c r="J142" s="28" t="str">
        <f aca="false">VLOOKUP(L142,ClubNames,2,FALSE())&amp;COUNTIF($L$2:$L142,L142)</f>
        <v>Dundee Road Runners AC5</v>
      </c>
      <c r="L142" s="30" t="n">
        <v>23</v>
      </c>
      <c r="M142" s="31" t="s">
        <v>784</v>
      </c>
      <c r="O142" s="9" t="n">
        <v>141</v>
      </c>
      <c r="P142" s="14" t="str">
        <f aca="false">VLOOKUP(I142,J:M,4,FALSE())&amp;IF(RIGHT(D142,1)="V"," (V)",IF(RIGHT(D142,1)="J"," (J)",""))</f>
        <v>Alastair Walker (V)</v>
      </c>
      <c r="Q142" s="14" t="str">
        <f aca="false">VLOOKUP(H142,ClubNames,2,FALSE())</f>
        <v>Teviotdale Harriers</v>
      </c>
      <c r="R142" s="15" t="n">
        <f aca="false">TIME(A142,B142,C142)</f>
        <v>0.0256134259259259</v>
      </c>
      <c r="S142" s="81" t="b">
        <f aca="false">R142&gt;=R141</f>
        <v>1</v>
      </c>
    </row>
    <row r="143" customFormat="false" ht="15.75" hidden="false" customHeight="false" outlineLevel="0" collapsed="false">
      <c r="B143" s="23" t="s">
        <v>442</v>
      </c>
      <c r="C143" s="10" t="n">
        <v>56</v>
      </c>
      <c r="D143" s="11" t="s">
        <v>352</v>
      </c>
      <c r="H143" s="29" t="n">
        <f aca="false">IF(OR(RIGHT(D143,1)="V",RIGHT(D143,1)="J"),VALUE(LEFT(D143,LEN(D143)-1)),D143)</f>
        <v>2</v>
      </c>
      <c r="I143" s="28" t="str">
        <f aca="false">Q143&amp;COUNTIF($H$2:$H143,H143)</f>
        <v>Perth Road Runners3</v>
      </c>
      <c r="J143" s="28" t="str">
        <f aca="false">VLOOKUP(L143,ClubNames,2,FALSE())&amp;COUNTIF($L$2:$L143,L143)</f>
        <v>Dundee Road Runners AC6</v>
      </c>
      <c r="L143" s="10" t="n">
        <v>23</v>
      </c>
      <c r="M143" s="31" t="s">
        <v>785</v>
      </c>
      <c r="O143" s="9" t="n">
        <v>142</v>
      </c>
      <c r="P143" s="14" t="str">
        <f aca="false">VLOOKUP(I143,J:M,4,FALSE())&amp;IF(RIGHT(D143,1)="V"," (V)",IF(RIGHT(D143,1)="J"," (J)",""))</f>
        <v>Graham Parker (V)</v>
      </c>
      <c r="Q143" s="14" t="str">
        <f aca="false">VLOOKUP(H143,ClubNames,2,FALSE())</f>
        <v>Perth Road Runners</v>
      </c>
      <c r="R143" s="15" t="n">
        <f aca="false">TIME(A143,B143,C143)</f>
        <v>0.0256481481481482</v>
      </c>
      <c r="S143" s="81" t="b">
        <f aca="false">R143&gt;=R142</f>
        <v>1</v>
      </c>
    </row>
    <row r="144" customFormat="false" ht="15.75" hidden="false" customHeight="false" outlineLevel="0" collapsed="false">
      <c r="B144" s="10" t="n">
        <v>37</v>
      </c>
      <c r="C144" s="10" t="n">
        <v>0</v>
      </c>
      <c r="D144" s="11" t="n">
        <v>31</v>
      </c>
      <c r="H144" s="29" t="n">
        <f aca="false">IF(OR(RIGHT(D144,1)="V",RIGHT(D144,1)="J"),VALUE(LEFT(D144,LEN(D144)-1)),D144)</f>
        <v>31</v>
      </c>
      <c r="I144" s="28" t="str">
        <f aca="false">Q144&amp;COUNTIF($H$2:$H144,H144)</f>
        <v>Corstorphine AAC16</v>
      </c>
      <c r="J144" s="28" t="str">
        <f aca="false">VLOOKUP(L144,ClubNames,2,FALSE())&amp;COUNTIF($L$2:$L144,L144)</f>
        <v>Dundee Road Runners AC7</v>
      </c>
      <c r="L144" s="10" t="n">
        <v>23</v>
      </c>
      <c r="M144" s="31" t="s">
        <v>786</v>
      </c>
      <c r="O144" s="9" t="n">
        <v>143</v>
      </c>
      <c r="P144" s="14" t="str">
        <f aca="false">VLOOKUP(I144,J:M,4,FALSE())&amp;IF(RIGHT(D144,1)="V"," (V)",IF(RIGHT(D144,1)="J"," (J)",""))</f>
        <v>Craig Knowles</v>
      </c>
      <c r="Q144" s="14" t="str">
        <f aca="false">VLOOKUP(H144,ClubNames,2,FALSE())</f>
        <v>Corstorphine AAC</v>
      </c>
      <c r="R144" s="15" t="n">
        <f aca="false">TIME(A144,B144,C144)</f>
        <v>0.0256944444444444</v>
      </c>
      <c r="S144" s="81" t="b">
        <f aca="false">R144&gt;=R143</f>
        <v>1</v>
      </c>
    </row>
    <row r="145" customFormat="false" ht="15.75" hidden="false" customHeight="false" outlineLevel="0" collapsed="false">
      <c r="B145" s="10" t="n">
        <v>37</v>
      </c>
      <c r="C145" s="10" t="n">
        <v>0</v>
      </c>
      <c r="D145" s="11" t="s">
        <v>322</v>
      </c>
      <c r="H145" s="29" t="n">
        <f aca="false">IF(OR(RIGHT(D145,1)="V",RIGHT(D145,1)="J"),VALUE(LEFT(D145,LEN(D145)-1)),D145)</f>
        <v>27</v>
      </c>
      <c r="I145" s="28" t="str">
        <f aca="false">Q145&amp;COUNTIF($H$2:$H145,H145)</f>
        <v>Linlithgow AC6</v>
      </c>
      <c r="J145" s="28" t="str">
        <f aca="false">VLOOKUP(L145,ClubNames,2,FALSE())&amp;COUNTIF($L$2:$L145,L145)</f>
        <v>Dundee Road Runners AC8</v>
      </c>
      <c r="L145" s="10" t="n">
        <v>23</v>
      </c>
      <c r="M145" s="31" t="s">
        <v>787</v>
      </c>
      <c r="O145" s="9" t="n">
        <v>144</v>
      </c>
      <c r="P145" s="14" t="str">
        <f aca="false">VLOOKUP(I145,J:M,4,FALSE())&amp;IF(RIGHT(D145,1)="V"," (V)",IF(RIGHT(D145,1)="J"," (J)",""))</f>
        <v>Mark Eggeling (V)</v>
      </c>
      <c r="Q145" s="14" t="str">
        <f aca="false">VLOOKUP(H145,ClubNames,2,FALSE())</f>
        <v>Linlithgow AC</v>
      </c>
      <c r="R145" s="15" t="n">
        <f aca="false">TIME(A145,B145,C145)</f>
        <v>0.0256944444444444</v>
      </c>
      <c r="S145" s="81" t="b">
        <f aca="false">R145&gt;=R144</f>
        <v>1</v>
      </c>
    </row>
    <row r="146" customFormat="false" ht="15.75" hidden="false" customHeight="false" outlineLevel="0" collapsed="false">
      <c r="B146" s="10" t="n">
        <v>37</v>
      </c>
      <c r="C146" s="10" t="n">
        <v>12</v>
      </c>
      <c r="D146" s="11" t="n">
        <v>7</v>
      </c>
      <c r="H146" s="29" t="n">
        <f aca="false">IF(OR(RIGHT(D146,1)="V",RIGHT(D146,1)="J"),VALUE(LEFT(D146,LEN(D146)-1)),D146)</f>
        <v>7</v>
      </c>
      <c r="I146" s="28" t="str">
        <f aca="false">Q146&amp;COUNTIF($H$2:$H146,H146)</f>
        <v>Pitreavie AAC3</v>
      </c>
      <c r="J146" s="28" t="str">
        <f aca="false">VLOOKUP(L146,ClubNames,2,FALSE())&amp;COUNTIF($L$2:$L146,L146)</f>
        <v>Dundee Road Runners AC9</v>
      </c>
      <c r="L146" s="10" t="n">
        <v>23</v>
      </c>
      <c r="M146" s="31" t="s">
        <v>788</v>
      </c>
      <c r="O146" s="9" t="n">
        <v>145</v>
      </c>
      <c r="P146" s="14" t="str">
        <f aca="false">VLOOKUP(I146,J:M,4,FALSE())&amp;IF(RIGHT(D146,1)="V"," (V)",IF(RIGHT(D146,1)="J"," (J)",""))</f>
        <v>Alastair Heggie</v>
      </c>
      <c r="Q146" s="14" t="str">
        <f aca="false">VLOOKUP(H146,ClubNames,2,FALSE())</f>
        <v>Pitreavie AAC</v>
      </c>
      <c r="R146" s="15" t="n">
        <f aca="false">TIME(A146,B146,C146)</f>
        <v>0.0258333333333333</v>
      </c>
      <c r="S146" s="81" t="b">
        <f aca="false">R146&gt;=R145</f>
        <v>1</v>
      </c>
    </row>
    <row r="147" customFormat="false" ht="15.75" hidden="false" customHeight="false" outlineLevel="0" collapsed="false">
      <c r="B147" s="10" t="n">
        <v>37</v>
      </c>
      <c r="C147" s="10" t="n">
        <v>19</v>
      </c>
      <c r="D147" s="11" t="n">
        <v>1</v>
      </c>
      <c r="H147" s="29" t="n">
        <f aca="false">IF(OR(RIGHT(D147,1)="V",RIGHT(D147,1)="J"),VALUE(LEFT(D147,LEN(D147)-1)),D147)</f>
        <v>1</v>
      </c>
      <c r="I147" s="28" t="str">
        <f aca="false">Q147&amp;COUNTIF($H$2:$H147,H147)</f>
        <v>Edinburgh AC17</v>
      </c>
      <c r="J147" s="28" t="str">
        <f aca="false">VLOOKUP(L147,ClubNames,2,FALSE())&amp;COUNTIF($L$2:$L147,L147)</f>
        <v>Dundee Road Runners AC10</v>
      </c>
      <c r="L147" s="10" t="n">
        <v>23</v>
      </c>
      <c r="M147" s="31" t="s">
        <v>789</v>
      </c>
      <c r="O147" s="9" t="n">
        <v>146</v>
      </c>
      <c r="P147" s="14" t="str">
        <f aca="false">VLOOKUP(I147,J:M,4,FALSE())&amp;IF(RIGHT(D147,1)="V"," (V)",IF(RIGHT(D147,1)="J"," (J)",""))</f>
        <v>Nathan Mackin</v>
      </c>
      <c r="Q147" s="14" t="str">
        <f aca="false">VLOOKUP(H147,ClubNames,2,FALSE())</f>
        <v>Edinburgh AC</v>
      </c>
      <c r="R147" s="15" t="n">
        <f aca="false">TIME(A147,B147,C147)</f>
        <v>0.0259143518518519</v>
      </c>
      <c r="S147" s="81" t="b">
        <f aca="false">R147&gt;=R146</f>
        <v>1</v>
      </c>
    </row>
    <row r="148" customFormat="false" ht="15.75" hidden="false" customHeight="false" outlineLevel="0" collapsed="false">
      <c r="B148" s="10" t="n">
        <v>37</v>
      </c>
      <c r="C148" s="10" t="n">
        <v>23</v>
      </c>
      <c r="D148" s="11" t="s">
        <v>307</v>
      </c>
      <c r="H148" s="29" t="n">
        <f aca="false">IF(OR(RIGHT(D148,1)="V",RIGHT(D148,1)="J"),VALUE(LEFT(D148,LEN(D148)-1)),D148)</f>
        <v>1</v>
      </c>
      <c r="I148" s="28" t="str">
        <f aca="false">Q148&amp;COUNTIF($H$2:$H148,H148)</f>
        <v>Edinburgh AC18</v>
      </c>
      <c r="J148" s="28" t="str">
        <f aca="false">VLOOKUP(L148,ClubNames,2,FALSE())&amp;COUNTIF($L$2:$L148,L148)</f>
        <v>Strathearn Harriers1</v>
      </c>
      <c r="L148" s="10" t="n">
        <v>24</v>
      </c>
      <c r="M148" s="31" t="s">
        <v>790</v>
      </c>
      <c r="O148" s="9" t="n">
        <v>147</v>
      </c>
      <c r="P148" s="14" t="str">
        <f aca="false">VLOOKUP(I148,J:M,4,FALSE())&amp;IF(RIGHT(D148,1)="V"," (V)",IF(RIGHT(D148,1)="J"," (J)",""))</f>
        <v>Gavin Phillip (V)</v>
      </c>
      <c r="Q148" s="14" t="str">
        <f aca="false">VLOOKUP(H148,ClubNames,2,FALSE())</f>
        <v>Edinburgh AC</v>
      </c>
      <c r="R148" s="15" t="n">
        <f aca="false">TIME(A148,B148,C148)</f>
        <v>0.0259606481481482</v>
      </c>
      <c r="S148" s="81" t="b">
        <f aca="false">R148&gt;=R147</f>
        <v>1</v>
      </c>
    </row>
    <row r="149" customFormat="false" ht="15.75" hidden="false" customHeight="false" outlineLevel="0" collapsed="false">
      <c r="B149" s="10" t="n">
        <v>37</v>
      </c>
      <c r="C149" s="10" t="n">
        <v>28</v>
      </c>
      <c r="D149" s="11" t="s">
        <v>419</v>
      </c>
      <c r="H149" s="29" t="n">
        <f aca="false">IF(OR(RIGHT(D149,1)="V",RIGHT(D149,1)="J"),VALUE(LEFT(D149,LEN(D149)-1)),D149)</f>
        <v>30</v>
      </c>
      <c r="I149" s="28" t="str">
        <f aca="false">Q149&amp;COUNTIF($H$2:$H149,H149)</f>
        <v>Perth Strathtay Harriers3</v>
      </c>
      <c r="J149" s="28" t="str">
        <f aca="false">VLOOKUP(L149,ClubNames,2,FALSE())&amp;COUNTIF($L$2:$L149,L149)</f>
        <v>Strathearn Harriers2</v>
      </c>
      <c r="L149" s="10" t="n">
        <v>24</v>
      </c>
      <c r="M149" s="31" t="s">
        <v>791</v>
      </c>
      <c r="O149" s="9" t="n">
        <v>148</v>
      </c>
      <c r="P149" s="14" t="str">
        <f aca="false">VLOOKUP(I149,J:M,4,FALSE())&amp;IF(RIGHT(D149,1)="V"," (V)",IF(RIGHT(D149,1)="J"," (J)",""))</f>
        <v>Steve Timoney (V)</v>
      </c>
      <c r="Q149" s="14" t="str">
        <f aca="false">VLOOKUP(H149,ClubNames,2,FALSE())</f>
        <v>Perth Strathtay Harriers</v>
      </c>
      <c r="R149" s="15" t="n">
        <f aca="false">TIME(A149,B149,C149)</f>
        <v>0.0260185185185185</v>
      </c>
      <c r="S149" s="81" t="b">
        <f aca="false">R149&gt;=R148</f>
        <v>1</v>
      </c>
    </row>
    <row r="150" customFormat="false" ht="15.75" hidden="false" customHeight="false" outlineLevel="0" collapsed="false">
      <c r="B150" s="10" t="n">
        <v>37</v>
      </c>
      <c r="C150" s="10" t="n">
        <v>35</v>
      </c>
      <c r="D150" s="11" t="s">
        <v>302</v>
      </c>
      <c r="H150" s="29" t="n">
        <f aca="false">IF(OR(RIGHT(D150,1)="V",RIGHT(D150,1)="J"),VALUE(LEFT(D150,LEN(D150)-1)),D150)</f>
        <v>23</v>
      </c>
      <c r="I150" s="28" t="str">
        <f aca="false">Q150&amp;COUNTIF($H$2:$H150,H150)</f>
        <v>Dundee Road Runners AC6</v>
      </c>
      <c r="J150" s="28" t="str">
        <f aca="false">VLOOKUP(L150,ClubNames,2,FALSE())&amp;COUNTIF($L$2:$L150,L150)</f>
        <v>Strathearn Harriers3</v>
      </c>
      <c r="L150" s="10" t="n">
        <v>24</v>
      </c>
      <c r="M150" s="31" t="s">
        <v>792</v>
      </c>
      <c r="O150" s="9" t="n">
        <v>149</v>
      </c>
      <c r="P150" s="14" t="str">
        <f aca="false">VLOOKUP(I150,J:M,4,FALSE())&amp;IF(RIGHT(D150,1)="V"," (V)",IF(RIGHT(D150,1)="J"," (J)",""))</f>
        <v>Dominic Hughes (V)</v>
      </c>
      <c r="Q150" s="14" t="str">
        <f aca="false">VLOOKUP(H150,ClubNames,2,FALSE())</f>
        <v>Dundee Road Runners AC</v>
      </c>
      <c r="R150" s="15" t="n">
        <f aca="false">TIME(A150,B150,C150)</f>
        <v>0.026099537037037</v>
      </c>
      <c r="S150" s="81" t="b">
        <f aca="false">R150&gt;=R149</f>
        <v>1</v>
      </c>
    </row>
    <row r="151" customFormat="false" ht="15.75" hidden="false" customHeight="false" outlineLevel="0" collapsed="false">
      <c r="B151" s="10" t="n">
        <v>37</v>
      </c>
      <c r="C151" s="10" t="n">
        <v>35</v>
      </c>
      <c r="D151" s="11" t="s">
        <v>419</v>
      </c>
      <c r="H151" s="29" t="n">
        <f aca="false">IF(OR(RIGHT(D151,1)="V",RIGHT(D151,1)="J"),VALUE(LEFT(D151,LEN(D151)-1)),D151)</f>
        <v>30</v>
      </c>
      <c r="I151" s="28" t="str">
        <f aca="false">Q151&amp;COUNTIF($H$2:$H151,H151)</f>
        <v>Perth Strathtay Harriers4</v>
      </c>
      <c r="J151" s="28" t="str">
        <f aca="false">VLOOKUP(L151,ClubNames,2,FALSE())&amp;COUNTIF($L$2:$L151,L151)</f>
        <v>Strathearn Harriers4</v>
      </c>
      <c r="L151" s="10" t="n">
        <v>24</v>
      </c>
      <c r="M151" s="31" t="s">
        <v>793</v>
      </c>
      <c r="O151" s="9" t="n">
        <v>150</v>
      </c>
      <c r="P151" s="14" t="str">
        <f aca="false">VLOOKUP(I151,J:M,4,FALSE())&amp;IF(RIGHT(D151,1)="V"," (V)",IF(RIGHT(D151,1)="J"," (J)",""))</f>
        <v>Dave Cassie (V)</v>
      </c>
      <c r="Q151" s="14" t="str">
        <f aca="false">VLOOKUP(H151,ClubNames,2,FALSE())</f>
        <v>Perth Strathtay Harriers</v>
      </c>
      <c r="R151" s="15" t="n">
        <f aca="false">TIME(A151,B151,C151)</f>
        <v>0.026099537037037</v>
      </c>
      <c r="S151" s="81" t="b">
        <f aca="false">R151&gt;=R150</f>
        <v>1</v>
      </c>
    </row>
    <row r="152" customFormat="false" ht="15.75" hidden="false" customHeight="false" outlineLevel="0" collapsed="false">
      <c r="B152" s="10" t="n">
        <v>37</v>
      </c>
      <c r="C152" s="10" t="n">
        <v>40</v>
      </c>
      <c r="D152" s="11" t="s">
        <v>363</v>
      </c>
      <c r="H152" s="29" t="n">
        <f aca="false">IF(OR(RIGHT(D152,1)="V",RIGHT(D152,1)="J"),VALUE(LEFT(D152,LEN(D152)-1)),D152)</f>
        <v>28</v>
      </c>
      <c r="I152" s="28" t="str">
        <f aca="false">Q152&amp;COUNTIF($H$2:$H152,H152)</f>
        <v>Carnegie Harriers2</v>
      </c>
      <c r="J152" s="28" t="str">
        <f aca="false">VLOOKUP(L152,ClubNames,2,FALSE())&amp;COUNTIF($L$2:$L152,L152)</f>
        <v>Ochil Hill Runners1</v>
      </c>
      <c r="L152" s="10" t="n">
        <v>25</v>
      </c>
      <c r="M152" s="68" t="s">
        <v>794</v>
      </c>
      <c r="O152" s="9" t="n">
        <v>151</v>
      </c>
      <c r="P152" s="14" t="str">
        <f aca="false">VLOOKUP(I152,J:M,4,FALSE())&amp;IF(RIGHT(D152,1)="V"," (V)",IF(RIGHT(D152,1)="J"," (J)",""))</f>
        <v>Kevin Spowart (V)</v>
      </c>
      <c r="Q152" s="14" t="str">
        <f aca="false">VLOOKUP(H152,ClubNames,2,FALSE())</f>
        <v>Carnegie Harriers</v>
      </c>
      <c r="R152" s="15" t="n">
        <f aca="false">TIME(A152,B152,C152)</f>
        <v>0.0261574074074074</v>
      </c>
      <c r="S152" s="81" t="b">
        <f aca="false">R152&gt;=R151</f>
        <v>1</v>
      </c>
    </row>
    <row r="153" customFormat="false" ht="15.75" hidden="false" customHeight="false" outlineLevel="0" collapsed="false">
      <c r="B153" s="10" t="n">
        <v>37</v>
      </c>
      <c r="C153" s="10" t="n">
        <v>44</v>
      </c>
      <c r="D153" s="11" t="s">
        <v>384</v>
      </c>
      <c r="H153" s="29" t="n">
        <f aca="false">IF(OR(RIGHT(D153,1)="V",RIGHT(D153,1)="J"),VALUE(LEFT(D153,LEN(D153)-1)),D153)</f>
        <v>25</v>
      </c>
      <c r="I153" s="28" t="str">
        <f aca="false">Q153&amp;COUNTIF($H$2:$H153,H153)</f>
        <v>Ochil Hill Runners3</v>
      </c>
      <c r="J153" s="28" t="str">
        <f aca="false">VLOOKUP(L153,ClubNames,2,FALSE())&amp;COUNTIF($L$2:$L153,L153)</f>
        <v>Ochil Hill Runners2</v>
      </c>
      <c r="L153" s="10" t="n">
        <v>25</v>
      </c>
      <c r="M153" s="68" t="s">
        <v>795</v>
      </c>
      <c r="O153" s="9" t="n">
        <v>152</v>
      </c>
      <c r="P153" s="14" t="str">
        <f aca="false">VLOOKUP(I153,J:M,4,FALSE())&amp;IF(RIGHT(D153,1)="V"," (V)",IF(RIGHT(D153,1)="J"," (J)",""))</f>
        <v>Andy Turnbull (V)</v>
      </c>
      <c r="Q153" s="14" t="str">
        <f aca="false">VLOOKUP(H153,ClubNames,2,FALSE())</f>
        <v>Ochil Hill Runners</v>
      </c>
      <c r="R153" s="15" t="n">
        <f aca="false">TIME(A153,B153,C153)</f>
        <v>0.0262037037037037</v>
      </c>
      <c r="S153" s="81" t="b">
        <f aca="false">R153&gt;=R152</f>
        <v>1</v>
      </c>
    </row>
    <row r="154" customFormat="false" ht="15.75" hidden="false" customHeight="false" outlineLevel="0" collapsed="false">
      <c r="B154" s="10" t="n">
        <v>37</v>
      </c>
      <c r="C154" s="10" t="n">
        <v>45</v>
      </c>
      <c r="D154" s="11" t="s">
        <v>322</v>
      </c>
      <c r="H154" s="29" t="n">
        <f aca="false">IF(OR(RIGHT(D154,1)="V",RIGHT(D154,1)="J"),VALUE(LEFT(D154,LEN(D154)-1)),D154)</f>
        <v>27</v>
      </c>
      <c r="I154" s="28" t="str">
        <f aca="false">Q154&amp;COUNTIF($H$2:$H154,H154)</f>
        <v>Linlithgow AC7</v>
      </c>
      <c r="J154" s="28" t="str">
        <f aca="false">VLOOKUP(L154,ClubNames,2,FALSE())&amp;COUNTIF($L$2:$L154,L154)</f>
        <v>Ochil Hill Runners3</v>
      </c>
      <c r="L154" s="10" t="n">
        <v>25</v>
      </c>
      <c r="M154" s="68" t="s">
        <v>796</v>
      </c>
      <c r="O154" s="9" t="n">
        <v>153</v>
      </c>
      <c r="P154" s="14" t="str">
        <f aca="false">VLOOKUP(I154,J:M,4,FALSE())&amp;IF(RIGHT(D154,1)="V"," (V)",IF(RIGHT(D154,1)="J"," (J)",""))</f>
        <v>Darren Dick (V)</v>
      </c>
      <c r="Q154" s="14" t="str">
        <f aca="false">VLOOKUP(H154,ClubNames,2,FALSE())</f>
        <v>Linlithgow AC</v>
      </c>
      <c r="R154" s="15" t="n">
        <f aca="false">TIME(A154,B154,C154)</f>
        <v>0.0262152777777778</v>
      </c>
      <c r="S154" s="81" t="b">
        <f aca="false">R154&gt;=R153</f>
        <v>1</v>
      </c>
    </row>
    <row r="155" customFormat="false" ht="15.75" hidden="false" customHeight="false" outlineLevel="0" collapsed="false">
      <c r="B155" s="10" t="n">
        <v>37</v>
      </c>
      <c r="C155" s="10" t="n">
        <v>57</v>
      </c>
      <c r="D155" s="11" t="s">
        <v>436</v>
      </c>
      <c r="H155" s="29" t="n">
        <f aca="false">IF(OR(RIGHT(D155,1)="V",RIGHT(D155,1)="J"),VALUE(LEFT(D155,LEN(D155)-1)),D155)</f>
        <v>7</v>
      </c>
      <c r="I155" s="28" t="str">
        <f aca="false">Q155&amp;COUNTIF($H$2:$H155,H155)</f>
        <v>Pitreavie AAC4</v>
      </c>
      <c r="J155" s="28" t="str">
        <f aca="false">VLOOKUP(L155,ClubNames,2,FALSE())&amp;COUNTIF($L$2:$L155,L155)</f>
        <v>Wee County Harriers1</v>
      </c>
      <c r="L155" s="10" t="n">
        <v>26</v>
      </c>
      <c r="M155" s="38" t="s">
        <v>797</v>
      </c>
      <c r="O155" s="9" t="n">
        <v>154</v>
      </c>
      <c r="P155" s="14" t="str">
        <f aca="false">VLOOKUP(I155,J:M,4,FALSE())&amp;IF(RIGHT(D155,1)="V"," (V)",IF(RIGHT(D155,1)="J"," (J)",""))</f>
        <v>Ewan Heeles (V)</v>
      </c>
      <c r="Q155" s="14" t="str">
        <f aca="false">VLOOKUP(H155,ClubNames,2,FALSE())</f>
        <v>Pitreavie AAC</v>
      </c>
      <c r="R155" s="15" t="n">
        <f aca="false">TIME(A155,B155,C155)</f>
        <v>0.0263541666666667</v>
      </c>
      <c r="S155" s="81" t="b">
        <f aca="false">R155&gt;=R154</f>
        <v>1</v>
      </c>
    </row>
    <row r="156" customFormat="false" ht="15.75" hidden="false" customHeight="false" outlineLevel="0" collapsed="false">
      <c r="B156" s="10" t="n">
        <v>37</v>
      </c>
      <c r="C156" s="10" t="n">
        <v>57</v>
      </c>
      <c r="D156" s="11" t="s">
        <v>771</v>
      </c>
      <c r="H156" s="29" t="n">
        <f aca="false">IF(OR(RIGHT(D156,1)="V",RIGHT(D156,1)="J"),VALUE(LEFT(D156,LEN(D156)-1)),D156)</f>
        <v>16</v>
      </c>
      <c r="I156" s="28" t="str">
        <f aca="false">Q156&amp;COUNTIF($H$2:$H156,H156)</f>
        <v>Dundee Hawkhill Harriers3</v>
      </c>
      <c r="J156" s="28" t="str">
        <f aca="false">VLOOKUP(L156,ClubNames,2,FALSE())&amp;COUNTIF($L$2:$L156,L156)</f>
        <v>Wee County Harriers2</v>
      </c>
      <c r="L156" s="10" t="n">
        <v>26</v>
      </c>
      <c r="M156" s="38" t="s">
        <v>798</v>
      </c>
      <c r="O156" s="9" t="n">
        <v>155</v>
      </c>
      <c r="P156" s="14" t="str">
        <f aca="false">VLOOKUP(I156,J:M,4,FALSE())&amp;IF(RIGHT(D156,1)="V"," (V)",IF(RIGHT(D156,1)="J"," (J)",""))</f>
        <v>James Hastie (V)</v>
      </c>
      <c r="Q156" s="14" t="str">
        <f aca="false">VLOOKUP(H156,ClubNames,2,FALSE())</f>
        <v>Dundee Hawkhill Harriers</v>
      </c>
      <c r="R156" s="15" t="n">
        <f aca="false">TIME(A156,B156,C156)</f>
        <v>0.0263541666666667</v>
      </c>
      <c r="S156" s="81" t="b">
        <f aca="false">R156&gt;=R155</f>
        <v>1</v>
      </c>
    </row>
    <row r="157" customFormat="false" ht="15.75" hidden="false" customHeight="false" outlineLevel="0" collapsed="false">
      <c r="B157" s="10" t="n">
        <v>37</v>
      </c>
      <c r="C157" s="10" t="n">
        <v>57</v>
      </c>
      <c r="D157" s="11" t="n">
        <v>13</v>
      </c>
      <c r="H157" s="29" t="n">
        <f aca="false">IF(OR(RIGHT(D157,1)="V",RIGHT(D157,1)="J"),VALUE(LEFT(D157,LEN(D157)-1)),D157)</f>
        <v>13</v>
      </c>
      <c r="I157" s="28" t="str">
        <f aca="false">Q157&amp;COUNTIF($H$2:$H157,H157)</f>
        <v>Gala Harriers8</v>
      </c>
      <c r="J157" s="28" t="str">
        <f aca="false">VLOOKUP(L157,ClubNames,2,FALSE())&amp;COUNTIF($L$2:$L157,L157)</f>
        <v>Wee County Harriers3</v>
      </c>
      <c r="L157" s="10" t="n">
        <v>26</v>
      </c>
      <c r="M157" s="38" t="s">
        <v>799</v>
      </c>
      <c r="O157" s="9" t="n">
        <v>156</v>
      </c>
      <c r="P157" s="14" t="str">
        <f aca="false">VLOOKUP(I157,J:M,4,FALSE())&amp;IF(RIGHT(D157,1)="V"," (V)",IF(RIGHT(D157,1)="J"," (J)",""))</f>
        <v>Daniel Lavin</v>
      </c>
      <c r="Q157" s="14" t="str">
        <f aca="false">VLOOKUP(H157,ClubNames,2,FALSE())</f>
        <v>Gala Harriers</v>
      </c>
      <c r="R157" s="15" t="n">
        <f aca="false">TIME(A157,B157,C157)</f>
        <v>0.0263541666666667</v>
      </c>
      <c r="S157" s="81" t="b">
        <f aca="false">R157&gt;=R156</f>
        <v>1</v>
      </c>
    </row>
    <row r="158" customFormat="false" ht="15.75" hidden="false" customHeight="false" outlineLevel="0" collapsed="false">
      <c r="B158" s="10" t="n">
        <v>38</v>
      </c>
      <c r="C158" s="10" t="n">
        <v>2</v>
      </c>
      <c r="D158" s="11" t="s">
        <v>370</v>
      </c>
      <c r="H158" s="29" t="n">
        <f aca="false">IF(OR(RIGHT(D158,1)="V",RIGHT(D158,1)="J"),VALUE(LEFT(D158,LEN(D158)-1)),D158)</f>
        <v>24</v>
      </c>
      <c r="I158" s="28" t="str">
        <f aca="false">Q158&amp;COUNTIF($H$2:$H158,H158)</f>
        <v>Strathearn Harriers4</v>
      </c>
      <c r="J158" s="28" t="str">
        <f aca="false">VLOOKUP(L158,ClubNames,2,FALSE())&amp;COUNTIF($L$2:$L158,L158)</f>
        <v>Wee County Harriers4</v>
      </c>
      <c r="L158" s="10" t="n">
        <v>26</v>
      </c>
      <c r="M158" s="38" t="s">
        <v>800</v>
      </c>
      <c r="O158" s="9" t="n">
        <v>157</v>
      </c>
      <c r="P158" s="14" t="str">
        <f aca="false">VLOOKUP(I158,J:M,4,FALSE())&amp;IF(RIGHT(D158,1)="V"," (V)",IF(RIGHT(D158,1)="J"," (J)",""))</f>
        <v>Mike Thomson (V)</v>
      </c>
      <c r="Q158" s="14" t="str">
        <f aca="false">VLOOKUP(H158,ClubNames,2,FALSE())</f>
        <v>Strathearn Harriers</v>
      </c>
      <c r="R158" s="15" t="n">
        <f aca="false">TIME(A158,B158,C158)</f>
        <v>0.026412037037037</v>
      </c>
      <c r="S158" s="81" t="b">
        <f aca="false">R158&gt;=R157</f>
        <v>1</v>
      </c>
    </row>
    <row r="159" customFormat="false" ht="15.75" hidden="false" customHeight="false" outlineLevel="0" collapsed="false">
      <c r="B159" s="10" t="n">
        <v>38</v>
      </c>
      <c r="C159" s="10" t="n">
        <v>4</v>
      </c>
      <c r="D159" s="11" t="s">
        <v>376</v>
      </c>
      <c r="H159" s="29" t="n">
        <f aca="false">IF(OR(RIGHT(D159,1)="V",RIGHT(D159,1)="J"),VALUE(LEFT(D159,LEN(D159)-1)),D159)</f>
        <v>3</v>
      </c>
      <c r="I159" s="28" t="str">
        <f aca="false">Q159&amp;COUNTIF($H$2:$H159,H159)</f>
        <v>Lothian Running Club7</v>
      </c>
      <c r="J159" s="28" t="str">
        <f aca="false">VLOOKUP(L159,ClubNames,2,FALSE())&amp;COUNTIF($L$2:$L159,L159)</f>
        <v>Wee County Harriers5</v>
      </c>
      <c r="L159" s="10" t="n">
        <v>26</v>
      </c>
      <c r="M159" s="38" t="s">
        <v>801</v>
      </c>
      <c r="O159" s="9" t="n">
        <v>158</v>
      </c>
      <c r="P159" s="14" t="str">
        <f aca="false">VLOOKUP(I159,J:M,4,FALSE())&amp;IF(RIGHT(D159,1)="V"," (V)",IF(RIGHT(D159,1)="J"," (J)",""))</f>
        <v>Andrew Corrigan (V)</v>
      </c>
      <c r="Q159" s="14" t="str">
        <f aca="false">VLOOKUP(H159,ClubNames,2,FALSE())</f>
        <v>Lothian Running Club</v>
      </c>
      <c r="R159" s="15" t="n">
        <f aca="false">TIME(A159,B159,C159)</f>
        <v>0.0264351851851852</v>
      </c>
      <c r="S159" s="81" t="b">
        <f aca="false">R159&gt;=R158</f>
        <v>1</v>
      </c>
    </row>
    <row r="160" customFormat="false" ht="15.75" hidden="false" customHeight="false" outlineLevel="0" collapsed="false">
      <c r="B160" s="10" t="n">
        <v>38</v>
      </c>
      <c r="C160" s="10" t="n">
        <v>7</v>
      </c>
      <c r="D160" s="11" t="s">
        <v>359</v>
      </c>
      <c r="H160" s="29" t="n">
        <f aca="false">IF(OR(RIGHT(D160,1)="V",RIGHT(D160,1)="J"),VALUE(LEFT(D160,LEN(D160)-1)),D160)</f>
        <v>18</v>
      </c>
      <c r="I160" s="28" t="str">
        <f aca="false">Q160&amp;COUNTIF($H$2:$H160,H160)</f>
        <v>Central AC19</v>
      </c>
      <c r="J160" s="28" t="str">
        <f aca="false">VLOOKUP(L160,ClubNames,2,FALSE())&amp;COUNTIF($L$2:$L160,L160)</f>
        <v>Linlithgow AC1</v>
      </c>
      <c r="L160" s="10" t="n">
        <v>27</v>
      </c>
      <c r="M160" s="31" t="s">
        <v>802</v>
      </c>
      <c r="O160" s="9" t="n">
        <v>159</v>
      </c>
      <c r="P160" s="14" t="str">
        <f aca="false">VLOOKUP(I160,J:M,4,FALSE())&amp;IF(RIGHT(D160,1)="V"," (V)",IF(RIGHT(D160,1)="J"," (J)",""))</f>
        <v>Sean Morrison  (V)</v>
      </c>
      <c r="Q160" s="14" t="str">
        <f aca="false">VLOOKUP(H160,ClubNames,2,FALSE())</f>
        <v>Central AC</v>
      </c>
      <c r="R160" s="15" t="n">
        <f aca="false">TIME(A160,B160,C160)</f>
        <v>0.0264699074074074</v>
      </c>
      <c r="S160" s="81" t="b">
        <f aca="false">R160&gt;=R159</f>
        <v>1</v>
      </c>
    </row>
    <row r="161" customFormat="false" ht="15.75" hidden="false" customHeight="false" outlineLevel="0" collapsed="false">
      <c r="B161" s="10" t="n">
        <v>38</v>
      </c>
      <c r="C161" s="10" t="n">
        <v>8</v>
      </c>
      <c r="D161" s="11" t="s">
        <v>363</v>
      </c>
      <c r="H161" s="29" t="n">
        <f aca="false">IF(OR(RIGHT(D161,1)="V",RIGHT(D161,1)="J"),VALUE(LEFT(D161,LEN(D161)-1)),D161)</f>
        <v>28</v>
      </c>
      <c r="I161" s="28" t="str">
        <f aca="false">Q161&amp;COUNTIF($H$2:$H161,H161)</f>
        <v>Carnegie Harriers3</v>
      </c>
      <c r="J161" s="28" t="str">
        <f aca="false">VLOOKUP(L161,ClubNames,2,FALSE())&amp;COUNTIF($L$2:$L161,L161)</f>
        <v>Linlithgow AC2</v>
      </c>
      <c r="L161" s="10" t="n">
        <v>27</v>
      </c>
      <c r="M161" s="31" t="s">
        <v>803</v>
      </c>
      <c r="O161" s="9" t="n">
        <v>160</v>
      </c>
      <c r="P161" s="14" t="str">
        <f aca="false">VLOOKUP(I161,J:M,4,FALSE())&amp;IF(RIGHT(D161,1)="V"," (V)",IF(RIGHT(D161,1)="J"," (J)",""))</f>
        <v>Alan Murray (V)</v>
      </c>
      <c r="Q161" s="14" t="str">
        <f aca="false">VLOOKUP(H161,ClubNames,2,FALSE())</f>
        <v>Carnegie Harriers</v>
      </c>
      <c r="R161" s="15" t="n">
        <f aca="false">TIME(A161,B161,C161)</f>
        <v>0.0264814814814815</v>
      </c>
      <c r="S161" s="81" t="b">
        <f aca="false">R161&gt;=R160</f>
        <v>1</v>
      </c>
    </row>
    <row r="162" customFormat="false" ht="15.75" hidden="false" customHeight="false" outlineLevel="0" collapsed="false">
      <c r="B162" s="10" t="n">
        <v>38</v>
      </c>
      <c r="C162" s="10" t="n">
        <v>9</v>
      </c>
      <c r="D162" s="11" t="s">
        <v>387</v>
      </c>
      <c r="H162" s="29" t="n">
        <f aca="false">IF(OR(RIGHT(D162,1)="V",RIGHT(D162,1)="J"),VALUE(LEFT(D162,LEN(D162)-1)),D162)</f>
        <v>13</v>
      </c>
      <c r="I162" s="28" t="str">
        <f aca="false">Q162&amp;COUNTIF($H$2:$H162,H162)</f>
        <v>Gala Harriers9</v>
      </c>
      <c r="J162" s="28" t="str">
        <f aca="false">VLOOKUP(L162,ClubNames,2,FALSE())&amp;COUNTIF($L$2:$L162,L162)</f>
        <v>Linlithgow AC3</v>
      </c>
      <c r="L162" s="10" t="n">
        <v>27</v>
      </c>
      <c r="M162" s="31" t="s">
        <v>804</v>
      </c>
      <c r="O162" s="9" t="n">
        <v>161</v>
      </c>
      <c r="P162" s="14" t="str">
        <f aca="false">VLOOKUP(I162,J:M,4,FALSE())&amp;IF(RIGHT(D162,1)="V"," (V)",IF(RIGHT(D162,1)="J"," (J)",""))</f>
        <v>Bob Johnson (V)</v>
      </c>
      <c r="Q162" s="14" t="str">
        <f aca="false">VLOOKUP(H162,ClubNames,2,FALSE())</f>
        <v>Gala Harriers</v>
      </c>
      <c r="R162" s="15" t="n">
        <f aca="false">TIME(A162,B162,C162)</f>
        <v>0.0264930555555556</v>
      </c>
      <c r="S162" s="81" t="b">
        <f aca="false">R162&gt;=R161</f>
        <v>1</v>
      </c>
    </row>
    <row r="163" customFormat="false" ht="15.75" hidden="false" customHeight="false" outlineLevel="0" collapsed="false">
      <c r="B163" s="10" t="n">
        <v>38</v>
      </c>
      <c r="C163" s="10" t="n">
        <v>10</v>
      </c>
      <c r="D163" s="11" t="n">
        <v>28</v>
      </c>
      <c r="H163" s="29" t="n">
        <f aca="false">IF(OR(RIGHT(D163,1)="V",RIGHT(D163,1)="J"),VALUE(LEFT(D163,LEN(D163)-1)),D163)</f>
        <v>28</v>
      </c>
      <c r="I163" s="28" t="str">
        <f aca="false">Q163&amp;COUNTIF($H$2:$H163,H163)</f>
        <v>Carnegie Harriers4</v>
      </c>
      <c r="J163" s="28" t="str">
        <f aca="false">VLOOKUP(L163,ClubNames,2,FALSE())&amp;COUNTIF($L$2:$L163,L163)</f>
        <v>Linlithgow AC4</v>
      </c>
      <c r="L163" s="10" t="n">
        <v>27</v>
      </c>
      <c r="M163" s="31" t="s">
        <v>805</v>
      </c>
      <c r="O163" s="9" t="n">
        <v>162</v>
      </c>
      <c r="P163" s="14" t="str">
        <f aca="false">VLOOKUP(I163,J:M,4,FALSE())&amp;IF(RIGHT(D163,1)="V"," (V)",IF(RIGHT(D163,1)="J"," (J)",""))</f>
        <v>Ross Hunter</v>
      </c>
      <c r="Q163" s="14" t="str">
        <f aca="false">VLOOKUP(H163,ClubNames,2,FALSE())</f>
        <v>Carnegie Harriers</v>
      </c>
      <c r="R163" s="15" t="n">
        <f aca="false">TIME(A163,B163,C163)</f>
        <v>0.0265046296296296</v>
      </c>
      <c r="S163" s="81" t="b">
        <f aca="false">R163&gt;=R162</f>
        <v>1</v>
      </c>
    </row>
    <row r="164" customFormat="false" ht="15.75" hidden="false" customHeight="false" outlineLevel="0" collapsed="false">
      <c r="B164" s="10" t="n">
        <v>38</v>
      </c>
      <c r="C164" s="10" t="n">
        <v>10</v>
      </c>
      <c r="D164" s="11" t="s">
        <v>376</v>
      </c>
      <c r="H164" s="29" t="n">
        <f aca="false">IF(OR(RIGHT(D164,1)="V",RIGHT(D164,1)="J"),VALUE(LEFT(D164,LEN(D164)-1)),D164)</f>
        <v>3</v>
      </c>
      <c r="I164" s="28" t="str">
        <f aca="false">Q164&amp;COUNTIF($H$2:$H164,H164)</f>
        <v>Lothian Running Club8</v>
      </c>
      <c r="J164" s="28" t="str">
        <f aca="false">VLOOKUP(L164,ClubNames,2,FALSE())&amp;COUNTIF($L$2:$L164,L164)</f>
        <v>Linlithgow AC5</v>
      </c>
      <c r="L164" s="10" t="n">
        <v>27</v>
      </c>
      <c r="M164" s="31" t="s">
        <v>806</v>
      </c>
      <c r="O164" s="9" t="n">
        <v>163</v>
      </c>
      <c r="P164" s="14" t="str">
        <f aca="false">VLOOKUP(I164,J:M,4,FALSE())&amp;IF(RIGHT(D164,1)="V"," (V)",IF(RIGHT(D164,1)="J"," (J)",""))</f>
        <v>Sandy Orr (V)</v>
      </c>
      <c r="Q164" s="14" t="str">
        <f aca="false">VLOOKUP(H164,ClubNames,2,FALSE())</f>
        <v>Lothian Running Club</v>
      </c>
      <c r="R164" s="15" t="n">
        <f aca="false">TIME(A164,B164,C164)</f>
        <v>0.0265046296296296</v>
      </c>
      <c r="S164" s="81" t="b">
        <f aca="false">R164&gt;=R163</f>
        <v>1</v>
      </c>
    </row>
    <row r="165" customFormat="false" ht="15.75" hidden="false" customHeight="false" outlineLevel="0" collapsed="false">
      <c r="B165" s="10" t="n">
        <v>38</v>
      </c>
      <c r="C165" s="10" t="n">
        <v>15</v>
      </c>
      <c r="D165" s="11" t="s">
        <v>322</v>
      </c>
      <c r="H165" s="29" t="n">
        <f aca="false">IF(OR(RIGHT(D165,1)="V",RIGHT(D165,1)="J"),VALUE(LEFT(D165,LEN(D165)-1)),D165)</f>
        <v>27</v>
      </c>
      <c r="I165" s="28" t="str">
        <f aca="false">Q165&amp;COUNTIF($H$2:$H165,H165)</f>
        <v>Linlithgow AC8</v>
      </c>
      <c r="J165" s="28" t="str">
        <f aca="false">VLOOKUP(L165,ClubNames,2,FALSE())&amp;COUNTIF($L$2:$L165,L165)</f>
        <v>Linlithgow AC6</v>
      </c>
      <c r="L165" s="10" t="n">
        <v>27</v>
      </c>
      <c r="M165" s="31" t="s">
        <v>807</v>
      </c>
      <c r="O165" s="9" t="n">
        <v>164</v>
      </c>
      <c r="P165" s="14" t="str">
        <f aca="false">VLOOKUP(I165,J:M,4,FALSE())&amp;IF(RIGHT(D165,1)="V"," (V)",IF(RIGHT(D165,1)="J"," (J)",""))</f>
        <v>Michael Watts (V)</v>
      </c>
      <c r="Q165" s="14" t="str">
        <f aca="false">VLOOKUP(H165,ClubNames,2,FALSE())</f>
        <v>Linlithgow AC</v>
      </c>
      <c r="R165" s="15" t="n">
        <f aca="false">TIME(A165,B165,C165)</f>
        <v>0.0265625</v>
      </c>
      <c r="S165" s="81" t="b">
        <f aca="false">R165&gt;=R164</f>
        <v>1</v>
      </c>
    </row>
    <row r="166" customFormat="false" ht="15.75" hidden="false" customHeight="false" outlineLevel="0" collapsed="false">
      <c r="B166" s="10" t="n">
        <v>38</v>
      </c>
      <c r="C166" s="10" t="n">
        <v>18</v>
      </c>
      <c r="D166" s="11" t="s">
        <v>808</v>
      </c>
      <c r="H166" s="29" t="n">
        <f aca="false">IF(OR(RIGHT(D166,1)="V",RIGHT(D166,1)="J"),VALUE(LEFT(D166,LEN(D166)-1)),D166)</f>
        <v>34</v>
      </c>
      <c r="I166" s="28" t="str">
        <f aca="false">Q166&amp;COUNTIF($H$2:$H166,H166)</f>
        <v>Portobello Running Club1</v>
      </c>
      <c r="J166" s="28" t="str">
        <f aca="false">VLOOKUP(L166,ClubNames,2,FALSE())&amp;COUNTIF($L$2:$L166,L166)</f>
        <v>Linlithgow AC7</v>
      </c>
      <c r="L166" s="10" t="n">
        <v>27</v>
      </c>
      <c r="M166" s="31" t="s">
        <v>809</v>
      </c>
      <c r="O166" s="9" t="n">
        <v>165</v>
      </c>
      <c r="P166" s="14" t="str">
        <f aca="false">VLOOKUP(I166,J:M,4,FALSE())&amp;IF(RIGHT(D166,1)="V"," (V)",IF(RIGHT(D166,1)="J"," (J)",""))</f>
        <v>David Worrall (V)</v>
      </c>
      <c r="Q166" s="14" t="str">
        <f aca="false">VLOOKUP(H166,ClubNames,2,FALSE())</f>
        <v>Portobello Running Club</v>
      </c>
      <c r="R166" s="15" t="n">
        <f aca="false">TIME(A166,B166,C166)</f>
        <v>0.0265972222222222</v>
      </c>
      <c r="S166" s="81" t="b">
        <f aca="false">R166&gt;=R165</f>
        <v>1</v>
      </c>
    </row>
    <row r="167" customFormat="false" ht="15.75" hidden="false" customHeight="false" outlineLevel="0" collapsed="false">
      <c r="B167" s="10" t="n">
        <v>38</v>
      </c>
      <c r="C167" s="10" t="n">
        <v>26</v>
      </c>
      <c r="D167" s="11" t="s">
        <v>689</v>
      </c>
      <c r="H167" s="29" t="n">
        <f aca="false">IF(OR(RIGHT(D167,1)="V",RIGHT(D167,1)="J"),VALUE(LEFT(D167,LEN(D167)-1)),D167)</f>
        <v>31</v>
      </c>
      <c r="I167" s="28" t="str">
        <f aca="false">Q167&amp;COUNTIF($H$2:$H167,H167)</f>
        <v>Corstorphine AAC17</v>
      </c>
      <c r="J167" s="28" t="str">
        <f aca="false">VLOOKUP(L167,ClubNames,2,FALSE())&amp;COUNTIF($L$2:$L167,L167)</f>
        <v>Linlithgow AC8</v>
      </c>
      <c r="L167" s="10" t="n">
        <v>27</v>
      </c>
      <c r="M167" s="31" t="s">
        <v>810</v>
      </c>
      <c r="O167" s="9" t="n">
        <v>166</v>
      </c>
      <c r="P167" s="14" t="str">
        <f aca="false">VLOOKUP(I167,J:M,4,FALSE())&amp;IF(RIGHT(D167,1)="V"," (V)",IF(RIGHT(D167,1)="J"," (J)",""))</f>
        <v>Brent Vivien (V)</v>
      </c>
      <c r="Q167" s="14" t="str">
        <f aca="false">VLOOKUP(H167,ClubNames,2,FALSE())</f>
        <v>Corstorphine AAC</v>
      </c>
      <c r="R167" s="15" t="n">
        <f aca="false">TIME(A167,B167,C167)</f>
        <v>0.0266898148148148</v>
      </c>
      <c r="S167" s="81" t="b">
        <f aca="false">R167&gt;=R166</f>
        <v>1</v>
      </c>
    </row>
    <row r="168" customFormat="false" ht="15.75" hidden="false" customHeight="false" outlineLevel="0" collapsed="false">
      <c r="B168" s="10" t="n">
        <v>38</v>
      </c>
      <c r="C168" s="10" t="n">
        <v>26</v>
      </c>
      <c r="D168" s="11" t="s">
        <v>359</v>
      </c>
      <c r="H168" s="29" t="n">
        <f aca="false">IF(OR(RIGHT(D168,1)="V",RIGHT(D168,1)="J"),VALUE(LEFT(D168,LEN(D168)-1)),D168)</f>
        <v>18</v>
      </c>
      <c r="I168" s="28" t="str">
        <f aca="false">Q168&amp;COUNTIF($H$2:$H168,H168)</f>
        <v>Central AC20</v>
      </c>
      <c r="J168" s="28" t="str">
        <f aca="false">VLOOKUP(L168,ClubNames,2,FALSE())&amp;COUNTIF($L$2:$L168,L168)</f>
        <v>Linlithgow AC9</v>
      </c>
      <c r="L168" s="10" t="n">
        <v>27</v>
      </c>
      <c r="M168" s="31" t="s">
        <v>811</v>
      </c>
      <c r="O168" s="9" t="n">
        <v>167</v>
      </c>
      <c r="P168" s="14" t="str">
        <f aca="false">VLOOKUP(I168,J:M,4,FALSE())&amp;IF(RIGHT(D168,1)="V"," (V)",IF(RIGHT(D168,1)="J"," (J)",""))</f>
        <v>Gordon Appelbe (V)</v>
      </c>
      <c r="Q168" s="14" t="str">
        <f aca="false">VLOOKUP(H168,ClubNames,2,FALSE())</f>
        <v>Central AC</v>
      </c>
      <c r="R168" s="15" t="n">
        <f aca="false">TIME(A168,B168,C168)</f>
        <v>0.0266898148148148</v>
      </c>
      <c r="S168" s="81" t="b">
        <f aca="false">R168&gt;=R167</f>
        <v>1</v>
      </c>
    </row>
    <row r="169" customFormat="false" ht="15.75" hidden="false" customHeight="false" outlineLevel="0" collapsed="false">
      <c r="B169" s="10" t="n">
        <v>38</v>
      </c>
      <c r="C169" s="10" t="n">
        <v>34</v>
      </c>
      <c r="D169" s="11" t="s">
        <v>300</v>
      </c>
      <c r="H169" s="29" t="n">
        <f aca="false">IF(OR(RIGHT(D169,1)="V",RIGHT(D169,1)="J"),VALUE(LEFT(D169,LEN(D169)-1)),D169)</f>
        <v>45</v>
      </c>
      <c r="I169" s="28" t="str">
        <f aca="false">Q169&amp;COUNTIF($H$2:$H169,H169)</f>
        <v>PH Racing Club3</v>
      </c>
      <c r="J169" s="28" t="str">
        <f aca="false">VLOOKUP(L169,ClubNames,2,FALSE())&amp;COUNTIF($L$2:$L169,L169)</f>
        <v>Linlithgow AC10</v>
      </c>
      <c r="L169" s="10" t="n">
        <v>27</v>
      </c>
      <c r="M169" s="31" t="s">
        <v>812</v>
      </c>
      <c r="O169" s="9" t="n">
        <v>168</v>
      </c>
      <c r="P169" s="14" t="str">
        <f aca="false">VLOOKUP(I169,J:M,4,FALSE())&amp;IF(RIGHT(D169,1)="V"," (V)",IF(RIGHT(D169,1)="J"," (J)",""))</f>
        <v>Wright Beveridge (V)</v>
      </c>
      <c r="Q169" s="14" t="str">
        <f aca="false">VLOOKUP(H169,ClubNames,2,FALSE())</f>
        <v>PH Racing Club</v>
      </c>
      <c r="R169" s="15" t="n">
        <f aca="false">TIME(A169,B169,C169)</f>
        <v>0.0267824074074074</v>
      </c>
      <c r="S169" s="81" t="b">
        <f aca="false">R169&gt;=R168</f>
        <v>1</v>
      </c>
    </row>
    <row r="170" customFormat="false" ht="15.75" hidden="false" customHeight="false" outlineLevel="0" collapsed="false">
      <c r="B170" s="10" t="n">
        <v>38</v>
      </c>
      <c r="C170" s="10" t="n">
        <v>37</v>
      </c>
      <c r="D170" s="11" t="s">
        <v>352</v>
      </c>
      <c r="H170" s="29" t="n">
        <f aca="false">IF(OR(RIGHT(D170,1)="V",RIGHT(D170,1)="J"),VALUE(LEFT(D170,LEN(D170)-1)),D170)</f>
        <v>2</v>
      </c>
      <c r="I170" s="28" t="str">
        <f aca="false">Q170&amp;COUNTIF($H$2:$H170,H170)</f>
        <v>Perth Road Runners4</v>
      </c>
      <c r="J170" s="28" t="str">
        <f aca="false">VLOOKUP(L170,ClubNames,2,FALSE())&amp;COUNTIF($L$2:$L170,L170)</f>
        <v>Linlithgow AC11</v>
      </c>
      <c r="L170" s="10" t="n">
        <v>27</v>
      </c>
      <c r="M170" s="31" t="s">
        <v>813</v>
      </c>
      <c r="O170" s="9" t="n">
        <v>169</v>
      </c>
      <c r="P170" s="14" t="str">
        <f aca="false">VLOOKUP(I170,J:M,4,FALSE())&amp;IF(RIGHT(D170,1)="V"," (V)",IF(RIGHT(D170,1)="J"," (J)",""))</f>
        <v>Mark Crawford (V)</v>
      </c>
      <c r="Q170" s="14" t="str">
        <f aca="false">VLOOKUP(H170,ClubNames,2,FALSE())</f>
        <v>Perth Road Runners</v>
      </c>
      <c r="R170" s="15" t="n">
        <f aca="false">TIME(A170,B170,C170)</f>
        <v>0.0268171296296296</v>
      </c>
      <c r="S170" s="81" t="b">
        <f aca="false">R170&gt;=R169</f>
        <v>1</v>
      </c>
    </row>
    <row r="171" customFormat="false" ht="15.75" hidden="false" customHeight="false" outlineLevel="0" collapsed="false">
      <c r="B171" s="10" t="n">
        <v>38</v>
      </c>
      <c r="C171" s="10" t="n">
        <v>37</v>
      </c>
      <c r="D171" s="11" t="n">
        <v>27</v>
      </c>
      <c r="H171" s="29" t="n">
        <f aca="false">IF(OR(RIGHT(D171,1)="V",RIGHT(D171,1)="J"),VALUE(LEFT(D171,LEN(D171)-1)),D171)</f>
        <v>27</v>
      </c>
      <c r="I171" s="28" t="str">
        <f aca="false">Q171&amp;COUNTIF($H$2:$H171,H171)</f>
        <v>Linlithgow AC9</v>
      </c>
      <c r="J171" s="28" t="str">
        <f aca="false">VLOOKUP(L171,ClubNames,2,FALSE())&amp;COUNTIF($L$2:$L171,L171)</f>
        <v>Linlithgow AC12</v>
      </c>
      <c r="L171" s="10" t="n">
        <v>27</v>
      </c>
      <c r="M171" s="31" t="s">
        <v>814</v>
      </c>
      <c r="O171" s="9" t="n">
        <v>170</v>
      </c>
      <c r="P171" s="14" t="str">
        <f aca="false">VLOOKUP(I171,J:M,4,FALSE())&amp;IF(RIGHT(D171,1)="V"," (V)",IF(RIGHT(D171,1)="J"," (J)",""))</f>
        <v>Alan Bogle</v>
      </c>
      <c r="Q171" s="14" t="str">
        <f aca="false">VLOOKUP(H171,ClubNames,2,FALSE())</f>
        <v>Linlithgow AC</v>
      </c>
      <c r="R171" s="15" t="n">
        <f aca="false">TIME(A171,B171,C171)</f>
        <v>0.0268171296296296</v>
      </c>
      <c r="S171" s="81" t="b">
        <f aca="false">R171&gt;=R170</f>
        <v>1</v>
      </c>
    </row>
    <row r="172" customFormat="false" ht="15.75" hidden="false" customHeight="false" outlineLevel="0" collapsed="false">
      <c r="B172" s="10" t="n">
        <v>38</v>
      </c>
      <c r="C172" s="10" t="n">
        <v>41</v>
      </c>
      <c r="D172" s="11" t="s">
        <v>376</v>
      </c>
      <c r="H172" s="29" t="n">
        <f aca="false">IF(OR(RIGHT(D172,1)="V",RIGHT(D172,1)="J"),VALUE(LEFT(D172,LEN(D172)-1)),D172)</f>
        <v>3</v>
      </c>
      <c r="I172" s="28" t="str">
        <f aca="false">Q172&amp;COUNTIF($H$2:$H172,H172)</f>
        <v>Lothian Running Club9</v>
      </c>
      <c r="J172" s="28" t="str">
        <f aca="false">VLOOKUP(L172,ClubNames,2,FALSE())&amp;COUNTIF($L$2:$L172,L172)</f>
        <v>Linlithgow AC13</v>
      </c>
      <c r="L172" s="10" t="n">
        <v>27</v>
      </c>
      <c r="M172" s="31" t="s">
        <v>815</v>
      </c>
      <c r="O172" s="9" t="n">
        <v>171</v>
      </c>
      <c r="P172" s="14" t="str">
        <f aca="false">VLOOKUP(I172,J:M,4,FALSE())&amp;IF(RIGHT(D172,1)="V"," (V)",IF(RIGHT(D172,1)="J"," (J)",""))</f>
        <v>Jonny Thomson (V)</v>
      </c>
      <c r="Q172" s="14" t="str">
        <f aca="false">VLOOKUP(H172,ClubNames,2,FALSE())</f>
        <v>Lothian Running Club</v>
      </c>
      <c r="R172" s="15" t="n">
        <f aca="false">TIME(A172,B172,C172)</f>
        <v>0.0268634259259259</v>
      </c>
      <c r="S172" s="81" t="b">
        <f aca="false">R172&gt;=R171</f>
        <v>1</v>
      </c>
    </row>
    <row r="173" customFormat="false" ht="15.75" hidden="false" customHeight="false" outlineLevel="0" collapsed="false">
      <c r="B173" s="10" t="n">
        <v>38</v>
      </c>
      <c r="C173" s="10" t="n">
        <v>43</v>
      </c>
      <c r="D173" s="11" t="s">
        <v>307</v>
      </c>
      <c r="H173" s="29" t="n">
        <f aca="false">IF(OR(RIGHT(D173,1)="V",RIGHT(D173,1)="J"),VALUE(LEFT(D173,LEN(D173)-1)),D173)</f>
        <v>1</v>
      </c>
      <c r="I173" s="28" t="str">
        <f aca="false">Q173&amp;COUNTIF($H$2:$H173,H173)</f>
        <v>Edinburgh AC19</v>
      </c>
      <c r="J173" s="28" t="str">
        <f aca="false">VLOOKUP(L173,ClubNames,2,FALSE())&amp;COUNTIF($L$2:$L173,L173)</f>
        <v>Carnegie Harriers1</v>
      </c>
      <c r="L173" s="10" t="n">
        <v>28</v>
      </c>
      <c r="M173" s="31" t="s">
        <v>816</v>
      </c>
      <c r="O173" s="9" t="n">
        <v>172</v>
      </c>
      <c r="P173" s="14" t="str">
        <f aca="false">VLOOKUP(I173,J:M,4,FALSE())&amp;IF(RIGHT(D173,1)="V"," (V)",IF(RIGHT(D173,1)="J"," (J)",""))</f>
        <v>Dave Clements (V)</v>
      </c>
      <c r="Q173" s="14" t="str">
        <f aca="false">VLOOKUP(H173,ClubNames,2,FALSE())</f>
        <v>Edinburgh AC</v>
      </c>
      <c r="R173" s="15" t="n">
        <f aca="false">TIME(A173,B173,C173)</f>
        <v>0.0268865740740741</v>
      </c>
      <c r="S173" s="81" t="b">
        <f aca="false">R173&gt;=R172</f>
        <v>1</v>
      </c>
    </row>
    <row r="174" customFormat="false" ht="15.75" hidden="false" customHeight="false" outlineLevel="0" collapsed="false">
      <c r="B174" s="10" t="n">
        <v>38</v>
      </c>
      <c r="C174" s="10" t="n">
        <v>43</v>
      </c>
      <c r="D174" s="11" t="s">
        <v>352</v>
      </c>
      <c r="H174" s="29" t="n">
        <f aca="false">IF(OR(RIGHT(D174,1)="V",RIGHT(D174,1)="J"),VALUE(LEFT(D174,LEN(D174)-1)),D174)</f>
        <v>2</v>
      </c>
      <c r="I174" s="28" t="str">
        <f aca="false">Q174&amp;COUNTIF($H$2:$H174,H174)</f>
        <v>Perth Road Runners5</v>
      </c>
      <c r="J174" s="28" t="str">
        <f aca="false">VLOOKUP(L174,ClubNames,2,FALSE())&amp;COUNTIF($L$2:$L174,L174)</f>
        <v>Carnegie Harriers2</v>
      </c>
      <c r="L174" s="10" t="n">
        <v>28</v>
      </c>
      <c r="M174" s="31" t="s">
        <v>817</v>
      </c>
      <c r="O174" s="9" t="n">
        <v>173</v>
      </c>
      <c r="P174" s="14" t="str">
        <f aca="false">VLOOKUP(I174,J:M,4,FALSE())&amp;IF(RIGHT(D174,1)="V"," (V)",IF(RIGHT(D174,1)="J"," (J)",""))</f>
        <v>Ronan McDonnell (V)</v>
      </c>
      <c r="Q174" s="14" t="str">
        <f aca="false">VLOOKUP(H174,ClubNames,2,FALSE())</f>
        <v>Perth Road Runners</v>
      </c>
      <c r="R174" s="15" t="n">
        <f aca="false">TIME(A174,B174,C174)</f>
        <v>0.0268865740740741</v>
      </c>
      <c r="S174" s="81" t="b">
        <f aca="false">R174&gt;=R173</f>
        <v>1</v>
      </c>
    </row>
    <row r="175" customFormat="false" ht="15.75" hidden="false" customHeight="false" outlineLevel="0" collapsed="false">
      <c r="B175" s="10" t="n">
        <v>38</v>
      </c>
      <c r="C175" s="10" t="n">
        <v>46</v>
      </c>
      <c r="D175" s="11" t="s">
        <v>359</v>
      </c>
      <c r="H175" s="29" t="n">
        <f aca="false">IF(OR(RIGHT(D175,1)="V",RIGHT(D175,1)="J"),VALUE(LEFT(D175,LEN(D175)-1)),D175)</f>
        <v>18</v>
      </c>
      <c r="I175" s="28" t="str">
        <f aca="false">Q175&amp;COUNTIF($H$2:$H175,H175)</f>
        <v>Central AC21</v>
      </c>
      <c r="J175" s="28" t="str">
        <f aca="false">VLOOKUP(L175,ClubNames,2,FALSE())&amp;COUNTIF($L$2:$L175,L175)</f>
        <v>Carnegie Harriers3</v>
      </c>
      <c r="L175" s="10" t="n">
        <v>28</v>
      </c>
      <c r="M175" s="31" t="s">
        <v>818</v>
      </c>
      <c r="O175" s="9" t="n">
        <v>174</v>
      </c>
      <c r="P175" s="14" t="str">
        <f aca="false">VLOOKUP(I175,J:M,4,FALSE())&amp;IF(RIGHT(D175,1)="V"," (V)",IF(RIGHT(D175,1)="J"," (J)",""))</f>
        <v>David Eckersley  (V)</v>
      </c>
      <c r="Q175" s="14" t="str">
        <f aca="false">VLOOKUP(H175,ClubNames,2,FALSE())</f>
        <v>Central AC</v>
      </c>
      <c r="R175" s="15" t="n">
        <f aca="false">TIME(A175,B175,C175)</f>
        <v>0.0269212962962963</v>
      </c>
      <c r="S175" s="81" t="b">
        <f aca="false">R175&gt;=R174</f>
        <v>1</v>
      </c>
    </row>
    <row r="176" customFormat="false" ht="15.75" hidden="false" customHeight="false" outlineLevel="0" collapsed="false">
      <c r="B176" s="10" t="n">
        <v>38</v>
      </c>
      <c r="C176" s="10" t="n">
        <v>50</v>
      </c>
      <c r="D176" s="11" t="s">
        <v>307</v>
      </c>
      <c r="H176" s="29" t="n">
        <f aca="false">IF(OR(RIGHT(D176,1)="V",RIGHT(D176,1)="J"),VALUE(LEFT(D176,LEN(D176)-1)),D176)</f>
        <v>1</v>
      </c>
      <c r="I176" s="28" t="str">
        <f aca="false">Q176&amp;COUNTIF($H$2:$H176,H176)</f>
        <v>Edinburgh AC20</v>
      </c>
      <c r="J176" s="28" t="str">
        <f aca="false">VLOOKUP(L176,ClubNames,2,FALSE())&amp;COUNTIF($L$2:$L176,L176)</f>
        <v>Carnegie Harriers4</v>
      </c>
      <c r="L176" s="10" t="n">
        <v>28</v>
      </c>
      <c r="M176" s="31" t="s">
        <v>819</v>
      </c>
      <c r="O176" s="9" t="n">
        <v>175</v>
      </c>
      <c r="P176" s="14" t="str">
        <f aca="false">VLOOKUP(I176,J:M,4,FALSE())&amp;IF(RIGHT(D176,1)="V"," (V)",IF(RIGHT(D176,1)="J"," (J)",""))</f>
        <v>Chris Creegan (V)</v>
      </c>
      <c r="Q176" s="14" t="str">
        <f aca="false">VLOOKUP(H176,ClubNames,2,FALSE())</f>
        <v>Edinburgh AC</v>
      </c>
      <c r="R176" s="15" t="n">
        <f aca="false">TIME(A176,B176,C176)</f>
        <v>0.0269675925925926</v>
      </c>
      <c r="S176" s="81" t="b">
        <f aca="false">R176&gt;=R175</f>
        <v>1</v>
      </c>
    </row>
    <row r="177" customFormat="false" ht="15.75" hidden="false" customHeight="false" outlineLevel="0" collapsed="false">
      <c r="B177" s="10" t="n">
        <v>38</v>
      </c>
      <c r="C177" s="10" t="n">
        <v>54</v>
      </c>
      <c r="D177" s="11" t="s">
        <v>376</v>
      </c>
      <c r="H177" s="29" t="n">
        <f aca="false">IF(OR(RIGHT(D177,1)="V",RIGHT(D177,1)="J"),VALUE(LEFT(D177,LEN(D177)-1)),D177)</f>
        <v>3</v>
      </c>
      <c r="I177" s="28" t="str">
        <f aca="false">Q177&amp;COUNTIF($H$2:$H177,H177)</f>
        <v>Lothian Running Club10</v>
      </c>
      <c r="J177" s="28" t="str">
        <f aca="false">VLOOKUP(L177,ClubNames,2,FALSE())&amp;COUNTIF($L$2:$L177,L177)</f>
        <v>Carnegie Harriers5</v>
      </c>
      <c r="L177" s="10" t="n">
        <v>28</v>
      </c>
      <c r="M177" s="31" t="s">
        <v>820</v>
      </c>
      <c r="O177" s="9" t="n">
        <v>176</v>
      </c>
      <c r="P177" s="14" t="str">
        <f aca="false">VLOOKUP(I177,J:M,4,FALSE())&amp;IF(RIGHT(D177,1)="V"," (V)",IF(RIGHT(D177,1)="J"," (J)",""))</f>
        <v>George Gilhooley (V)</v>
      </c>
      <c r="Q177" s="14" t="str">
        <f aca="false">VLOOKUP(H177,ClubNames,2,FALSE())</f>
        <v>Lothian Running Club</v>
      </c>
      <c r="R177" s="15" t="n">
        <f aca="false">TIME(A177,B177,C177)</f>
        <v>0.0270138888888889</v>
      </c>
      <c r="S177" s="81" t="b">
        <f aca="false">R177&gt;=R176</f>
        <v>1</v>
      </c>
    </row>
    <row r="178" customFormat="false" ht="15.75" hidden="false" customHeight="false" outlineLevel="0" collapsed="false">
      <c r="B178" s="10" t="n">
        <v>38</v>
      </c>
      <c r="C178" s="10" t="n">
        <v>57</v>
      </c>
      <c r="D178" s="11" t="s">
        <v>322</v>
      </c>
      <c r="H178" s="29" t="n">
        <f aca="false">IF(OR(RIGHT(D178,1)="V",RIGHT(D178,1)="J"),VALUE(LEFT(D178,LEN(D178)-1)),D178)</f>
        <v>27</v>
      </c>
      <c r="I178" s="28" t="str">
        <f aca="false">Q178&amp;COUNTIF($H$2:$H178,H178)</f>
        <v>Linlithgow AC10</v>
      </c>
      <c r="J178" s="28" t="str">
        <f aca="false">VLOOKUP(L178,ClubNames,2,FALSE())&amp;COUNTIF($L$2:$L178,L178)</f>
        <v>Perth Strathtay Harriers1</v>
      </c>
      <c r="L178" s="10" t="n">
        <v>30</v>
      </c>
      <c r="M178" s="75" t="s">
        <v>821</v>
      </c>
      <c r="O178" s="9" t="n">
        <v>177</v>
      </c>
      <c r="P178" s="14" t="str">
        <f aca="false">VLOOKUP(I178,J:M,4,FALSE())&amp;IF(RIGHT(D178,1)="V"," (V)",IF(RIGHT(D178,1)="J"," (J)",""))</f>
        <v>Paul Emery (V)</v>
      </c>
      <c r="Q178" s="14" t="str">
        <f aca="false">VLOOKUP(H178,ClubNames,2,FALSE())</f>
        <v>Linlithgow AC</v>
      </c>
      <c r="R178" s="15" t="n">
        <f aca="false">TIME(A178,B178,C178)</f>
        <v>0.0270486111111111</v>
      </c>
      <c r="S178" s="81" t="b">
        <f aca="false">R178&gt;=R177</f>
        <v>1</v>
      </c>
    </row>
    <row r="179" customFormat="false" ht="15.75" hidden="false" customHeight="false" outlineLevel="0" collapsed="false">
      <c r="B179" s="10" t="n">
        <v>39</v>
      </c>
      <c r="C179" s="10" t="n">
        <v>13</v>
      </c>
      <c r="D179" s="11" t="s">
        <v>376</v>
      </c>
      <c r="H179" s="29" t="n">
        <f aca="false">IF(OR(RIGHT(D179,1)="V",RIGHT(D179,1)="J"),VALUE(LEFT(D179,LEN(D179)-1)),D179)</f>
        <v>3</v>
      </c>
      <c r="I179" s="28" t="str">
        <f aca="false">Q179&amp;COUNTIF($H$2:$H179,H179)</f>
        <v>Lothian Running Club11</v>
      </c>
      <c r="J179" s="28" t="str">
        <f aca="false">VLOOKUP(L179,ClubNames,2,FALSE())&amp;COUNTIF($L$2:$L179,L179)</f>
        <v>Perth Strathtay Harriers2</v>
      </c>
      <c r="L179" s="10" t="n">
        <v>30</v>
      </c>
      <c r="M179" s="75" t="s">
        <v>822</v>
      </c>
      <c r="O179" s="9" t="n">
        <v>178</v>
      </c>
      <c r="P179" s="14" t="str">
        <f aca="false">VLOOKUP(I179,J:M,4,FALSE())&amp;IF(RIGHT(D179,1)="V"," (V)",IF(RIGHT(D179,1)="J"," (J)",""))</f>
        <v>David Gray (V)</v>
      </c>
      <c r="Q179" s="14" t="str">
        <f aca="false">VLOOKUP(H179,ClubNames,2,FALSE())</f>
        <v>Lothian Running Club</v>
      </c>
      <c r="R179" s="15" t="n">
        <f aca="false">TIME(A179,B179,C179)</f>
        <v>0.0272337962962963</v>
      </c>
      <c r="S179" s="81" t="b">
        <f aca="false">R179&gt;=R178</f>
        <v>1</v>
      </c>
    </row>
    <row r="180" customFormat="false" ht="15.75" hidden="false" customHeight="false" outlineLevel="0" collapsed="false">
      <c r="B180" s="10" t="n">
        <v>39</v>
      </c>
      <c r="C180" s="10" t="n">
        <v>23</v>
      </c>
      <c r="D180" s="11" t="s">
        <v>322</v>
      </c>
      <c r="H180" s="29" t="n">
        <f aca="false">IF(OR(RIGHT(D180,1)="V",RIGHT(D180,1)="J"),VALUE(LEFT(D180,LEN(D180)-1)),D180)</f>
        <v>27</v>
      </c>
      <c r="I180" s="28" t="str">
        <f aca="false">Q180&amp;COUNTIF($H$2:$H180,H180)</f>
        <v>Linlithgow AC11</v>
      </c>
      <c r="J180" s="28" t="str">
        <f aca="false">VLOOKUP(L180,ClubNames,2,FALSE())&amp;COUNTIF($L$2:$L180,L180)</f>
        <v>Perth Strathtay Harriers3</v>
      </c>
      <c r="L180" s="10" t="n">
        <v>30</v>
      </c>
      <c r="M180" s="75" t="s">
        <v>823</v>
      </c>
      <c r="O180" s="9" t="n">
        <v>179</v>
      </c>
      <c r="P180" s="14" t="str">
        <f aca="false">VLOOKUP(I180,J:M,4,FALSE())&amp;IF(RIGHT(D180,1)="V"," (V)",IF(RIGHT(D180,1)="J"," (J)",""))</f>
        <v>Paul Dudchenko (V)</v>
      </c>
      <c r="Q180" s="14" t="str">
        <f aca="false">VLOOKUP(H180,ClubNames,2,FALSE())</f>
        <v>Linlithgow AC</v>
      </c>
      <c r="R180" s="15" t="n">
        <f aca="false">TIME(A180,B180,C180)</f>
        <v>0.027349537037037</v>
      </c>
      <c r="S180" s="81" t="b">
        <f aca="false">R180&gt;=R179</f>
        <v>1</v>
      </c>
    </row>
    <row r="181" customFormat="false" ht="15.75" hidden="false" customHeight="false" outlineLevel="0" collapsed="false">
      <c r="B181" s="10" t="n">
        <v>39</v>
      </c>
      <c r="C181" s="10" t="n">
        <v>39</v>
      </c>
      <c r="D181" s="11" t="s">
        <v>808</v>
      </c>
      <c r="H181" s="29" t="n">
        <f aca="false">IF(OR(RIGHT(D181,1)="V",RIGHT(D181,1)="J"),VALUE(LEFT(D181,LEN(D181)-1)),D181)</f>
        <v>34</v>
      </c>
      <c r="I181" s="28" t="str">
        <f aca="false">Q181&amp;COUNTIF($H$2:$H181,H181)</f>
        <v>Portobello Running Club2</v>
      </c>
      <c r="J181" s="28" t="str">
        <f aca="false">VLOOKUP(L181,ClubNames,2,FALSE())&amp;COUNTIF($L$2:$L181,L181)</f>
        <v>Perth Strathtay Harriers4</v>
      </c>
      <c r="L181" s="10" t="n">
        <v>30</v>
      </c>
      <c r="M181" s="75" t="s">
        <v>824</v>
      </c>
      <c r="O181" s="9" t="n">
        <v>180</v>
      </c>
      <c r="P181" s="14" t="str">
        <f aca="false">VLOOKUP(I181,J:M,4,FALSE())&amp;IF(RIGHT(D181,1)="V"," (V)",IF(RIGHT(D181,1)="J"," (J)",""))</f>
        <v>Malcolm Parry (V)</v>
      </c>
      <c r="Q181" s="14" t="str">
        <f aca="false">VLOOKUP(H181,ClubNames,2,FALSE())</f>
        <v>Portobello Running Club</v>
      </c>
      <c r="R181" s="15" t="n">
        <f aca="false">TIME(A181,B181,C181)</f>
        <v>0.0275347222222222</v>
      </c>
      <c r="S181" s="81" t="b">
        <f aca="false">R181&gt;=R180</f>
        <v>1</v>
      </c>
    </row>
    <row r="182" customFormat="false" ht="15.75" hidden="false" customHeight="false" outlineLevel="0" collapsed="false">
      <c r="B182" s="10" t="n">
        <v>39</v>
      </c>
      <c r="C182" s="10" t="n">
        <v>52</v>
      </c>
      <c r="D182" s="11" t="s">
        <v>322</v>
      </c>
      <c r="H182" s="29" t="n">
        <f aca="false">IF(OR(RIGHT(D182,1)="V",RIGHT(D182,1)="J"),VALUE(LEFT(D182,LEN(D182)-1)),D182)</f>
        <v>27</v>
      </c>
      <c r="I182" s="28" t="str">
        <f aca="false">Q182&amp;COUNTIF($H$2:$H182,H182)</f>
        <v>Linlithgow AC12</v>
      </c>
      <c r="J182" s="28" t="str">
        <f aca="false">VLOOKUP(L182,ClubNames,2,FALSE())&amp;COUNTIF($L$2:$L182,L182)</f>
        <v>Perth Strathtay Harriers5</v>
      </c>
      <c r="L182" s="10" t="n">
        <v>30</v>
      </c>
      <c r="M182" s="75" t="s">
        <v>825</v>
      </c>
      <c r="O182" s="9" t="n">
        <v>181</v>
      </c>
      <c r="P182" s="14" t="str">
        <f aca="false">VLOOKUP(I182,J:M,4,FALSE())&amp;IF(RIGHT(D182,1)="V"," (V)",IF(RIGHT(D182,1)="J"," (J)",""))</f>
        <v>Mark Geraghty (V)</v>
      </c>
      <c r="Q182" s="14" t="str">
        <f aca="false">VLOOKUP(H182,ClubNames,2,FALSE())</f>
        <v>Linlithgow AC</v>
      </c>
      <c r="R182" s="15" t="n">
        <f aca="false">TIME(A182,B182,C182)</f>
        <v>0.0276851851851852</v>
      </c>
      <c r="S182" s="81" t="b">
        <f aca="false">R182&gt;=R181</f>
        <v>1</v>
      </c>
    </row>
    <row r="183" customFormat="false" ht="15.75" hidden="false" customHeight="false" outlineLevel="0" collapsed="false">
      <c r="B183" s="10" t="n">
        <v>40</v>
      </c>
      <c r="C183" s="10" t="n">
        <v>8</v>
      </c>
      <c r="D183" s="11" t="s">
        <v>436</v>
      </c>
      <c r="H183" s="29" t="n">
        <f aca="false">IF(OR(RIGHT(D183,1)="V",RIGHT(D183,1)="J"),VALUE(LEFT(D183,LEN(D183)-1)),D183)</f>
        <v>7</v>
      </c>
      <c r="I183" s="28" t="str">
        <f aca="false">Q183&amp;COUNTIF($H$2:$H183,H183)</f>
        <v>Pitreavie AAC5</v>
      </c>
      <c r="J183" s="28" t="str">
        <f aca="false">VLOOKUP(L183,ClubNames,2,FALSE())&amp;COUNTIF($L$2:$L183,L183)</f>
        <v>Perth Strathtay Harriers6</v>
      </c>
      <c r="L183" s="10" t="n">
        <v>30</v>
      </c>
      <c r="M183" s="75" t="s">
        <v>826</v>
      </c>
      <c r="O183" s="9" t="n">
        <v>182</v>
      </c>
      <c r="P183" s="14" t="str">
        <f aca="false">VLOOKUP(I183,J:M,4,FALSE())&amp;IF(RIGHT(D183,1)="V"," (V)",IF(RIGHT(D183,1)="J"," (J)",""))</f>
        <v>Ken Cook (V)</v>
      </c>
      <c r="Q183" s="14" t="str">
        <f aca="false">VLOOKUP(H183,ClubNames,2,FALSE())</f>
        <v>Pitreavie AAC</v>
      </c>
      <c r="R183" s="15" t="n">
        <f aca="false">TIME(A183,B183,C183)</f>
        <v>0.0278703703703704</v>
      </c>
      <c r="S183" s="81" t="b">
        <f aca="false">R183&gt;=R182</f>
        <v>1</v>
      </c>
    </row>
    <row r="184" customFormat="false" ht="15.75" hidden="false" customHeight="false" outlineLevel="0" collapsed="false">
      <c r="B184" s="10" t="n">
        <v>40</v>
      </c>
      <c r="C184" s="10" t="n">
        <v>22</v>
      </c>
      <c r="D184" s="11" t="s">
        <v>398</v>
      </c>
      <c r="H184" s="29" t="n">
        <f aca="false">IF(OR(RIGHT(D184,1)="V",RIGHT(D184,1)="J"),VALUE(LEFT(D184,LEN(D184)-1)),D184)</f>
        <v>11</v>
      </c>
      <c r="I184" s="28" t="str">
        <f aca="false">Q184&amp;COUNTIF($H$2:$H184,H184)</f>
        <v>Falkirk Victoria Harriers3</v>
      </c>
      <c r="J184" s="28" t="str">
        <f aca="false">VLOOKUP(L184,ClubNames,2,FALSE())&amp;COUNTIF($L$2:$L184,L184)</f>
        <v>Corstorphine AAC1</v>
      </c>
      <c r="L184" s="10" t="n">
        <v>31</v>
      </c>
      <c r="M184" s="31" t="s">
        <v>827</v>
      </c>
      <c r="O184" s="9" t="n">
        <v>183</v>
      </c>
      <c r="P184" s="14" t="str">
        <f aca="false">VLOOKUP(I184,J:M,4,FALSE())&amp;IF(RIGHT(D184,1)="V"," (V)",IF(RIGHT(D184,1)="J"," (J)",""))</f>
        <v>Stephen Alexander (V)</v>
      </c>
      <c r="Q184" s="14" t="str">
        <f aca="false">VLOOKUP(H184,ClubNames,2,FALSE())</f>
        <v>Falkirk Victoria Harriers</v>
      </c>
      <c r="R184" s="15" t="n">
        <f aca="false">TIME(A184,B184,C184)</f>
        <v>0.0280324074074074</v>
      </c>
      <c r="S184" s="81" t="b">
        <f aca="false">R184&gt;=R183</f>
        <v>1</v>
      </c>
    </row>
    <row r="185" customFormat="false" ht="15.75" hidden="false" customHeight="false" outlineLevel="0" collapsed="false">
      <c r="B185" s="10" t="n">
        <v>40</v>
      </c>
      <c r="C185" s="10" t="n">
        <v>42</v>
      </c>
      <c r="D185" s="11" t="n">
        <v>12</v>
      </c>
      <c r="H185" s="29" t="n">
        <f aca="false">IF(OR(RIGHT(D185,1)="V",RIGHT(D185,1)="J"),VALUE(LEFT(D185,LEN(D185)-1)),D185)</f>
        <v>12</v>
      </c>
      <c r="I185" s="28" t="str">
        <f aca="false">Q185&amp;COUNTIF($H$2:$H185,H185)</f>
        <v>Hunters Bog Trotters9</v>
      </c>
      <c r="J185" s="28" t="str">
        <f aca="false">VLOOKUP(L185,ClubNames,2,FALSE())&amp;COUNTIF($L$2:$L185,L185)</f>
        <v>Corstorphine AAC2</v>
      </c>
      <c r="L185" s="10" t="n">
        <v>31</v>
      </c>
      <c r="M185" s="31" t="s">
        <v>828</v>
      </c>
      <c r="O185" s="9" t="n">
        <v>184</v>
      </c>
      <c r="P185" s="14" t="str">
        <f aca="false">VLOOKUP(I185,J:M,4,FALSE())&amp;IF(RIGHT(D185,1)="V"," (V)",IF(RIGHT(D185,1)="J"," (J)",""))</f>
        <v>Stuart Coleman</v>
      </c>
      <c r="Q185" s="14" t="str">
        <f aca="false">VLOOKUP(H185,ClubNames,2,FALSE())</f>
        <v>Hunters Bog Trotters</v>
      </c>
      <c r="R185" s="15" t="n">
        <f aca="false">TIME(A185,B185,C185)</f>
        <v>0.0282638888888889</v>
      </c>
      <c r="S185" s="81" t="b">
        <f aca="false">R185&gt;=R184</f>
        <v>1</v>
      </c>
    </row>
    <row r="186" customFormat="false" ht="15.75" hidden="false" customHeight="false" outlineLevel="0" collapsed="false">
      <c r="B186" s="10" t="n">
        <v>40</v>
      </c>
      <c r="C186" s="10" t="n">
        <v>48</v>
      </c>
      <c r="D186" s="11" t="s">
        <v>419</v>
      </c>
      <c r="H186" s="29" t="n">
        <f aca="false">IF(OR(RIGHT(D186,1)="V",RIGHT(D186,1)="J"),VALUE(LEFT(D186,LEN(D186)-1)),D186)</f>
        <v>30</v>
      </c>
      <c r="I186" s="28" t="str">
        <f aca="false">Q186&amp;COUNTIF($H$2:$H186,H186)</f>
        <v>Perth Strathtay Harriers5</v>
      </c>
      <c r="J186" s="28" t="str">
        <f aca="false">VLOOKUP(L186,ClubNames,2,FALSE())&amp;COUNTIF($L$2:$L186,L186)</f>
        <v>Corstorphine AAC3</v>
      </c>
      <c r="L186" s="10" t="n">
        <v>31</v>
      </c>
      <c r="M186" s="31" t="s">
        <v>829</v>
      </c>
      <c r="O186" s="9" t="n">
        <v>185</v>
      </c>
      <c r="P186" s="14" t="str">
        <f aca="false">VLOOKUP(I186,J:M,4,FALSE())&amp;IF(RIGHT(D186,1)="V"," (V)",IF(RIGHT(D186,1)="J"," (J)",""))</f>
        <v>Norman Brunton (V)</v>
      </c>
      <c r="Q186" s="14" t="str">
        <f aca="false">VLOOKUP(H186,ClubNames,2,FALSE())</f>
        <v>Perth Strathtay Harriers</v>
      </c>
      <c r="R186" s="15" t="n">
        <f aca="false">TIME(A186,B186,C186)</f>
        <v>0.0283333333333333</v>
      </c>
      <c r="S186" s="81" t="b">
        <f aca="false">R186&gt;=R185</f>
        <v>1</v>
      </c>
    </row>
    <row r="187" customFormat="false" ht="15.75" hidden="false" customHeight="false" outlineLevel="0" collapsed="false">
      <c r="B187" s="10" t="n">
        <v>41</v>
      </c>
      <c r="C187" s="10" t="n">
        <v>5</v>
      </c>
      <c r="D187" s="11" t="s">
        <v>376</v>
      </c>
      <c r="H187" s="29" t="n">
        <f aca="false">IF(OR(RIGHT(D187,1)="V",RIGHT(D187,1)="J"),VALUE(LEFT(D187,LEN(D187)-1)),D187)</f>
        <v>3</v>
      </c>
      <c r="I187" s="28" t="str">
        <f aca="false">Q187&amp;COUNTIF($H$2:$H187,H187)</f>
        <v>Lothian Running Club12</v>
      </c>
      <c r="J187" s="28" t="str">
        <f aca="false">VLOOKUP(L187,ClubNames,2,FALSE())&amp;COUNTIF($L$2:$L187,L187)</f>
        <v>Corstorphine AAC4</v>
      </c>
      <c r="L187" s="10" t="n">
        <v>31</v>
      </c>
      <c r="M187" s="31" t="s">
        <v>830</v>
      </c>
      <c r="O187" s="9" t="n">
        <v>186</v>
      </c>
      <c r="P187" s="14" t="str">
        <f aca="false">VLOOKUP(I187,J:M,4,FALSE())&amp;IF(RIGHT(D187,1)="V"," (V)",IF(RIGHT(D187,1)="J"," (J)",""))</f>
        <v>Alastair Murray (V)</v>
      </c>
      <c r="Q187" s="14" t="str">
        <f aca="false">VLOOKUP(H187,ClubNames,2,FALSE())</f>
        <v>Lothian Running Club</v>
      </c>
      <c r="R187" s="15" t="n">
        <f aca="false">TIME(A187,B187,C187)</f>
        <v>0.0285300925925926</v>
      </c>
      <c r="S187" s="81" t="b">
        <f aca="false">R187&gt;=R186</f>
        <v>1</v>
      </c>
    </row>
    <row r="188" customFormat="false" ht="15.75" hidden="false" customHeight="false" outlineLevel="0" collapsed="false">
      <c r="B188" s="10" t="n">
        <v>41</v>
      </c>
      <c r="C188" s="10" t="n">
        <v>7</v>
      </c>
      <c r="D188" s="11" t="s">
        <v>376</v>
      </c>
      <c r="H188" s="29" t="n">
        <f aca="false">IF(OR(RIGHT(D188,1)="V",RIGHT(D188,1)="J"),VALUE(LEFT(D188,LEN(D188)-1)),D188)</f>
        <v>3</v>
      </c>
      <c r="I188" s="28" t="str">
        <f aca="false">Q188&amp;COUNTIF($H$2:$H188,H188)</f>
        <v>Lothian Running Club13</v>
      </c>
      <c r="J188" s="28" t="str">
        <f aca="false">VLOOKUP(L188,ClubNames,2,FALSE())&amp;COUNTIF($L$2:$L188,L188)</f>
        <v>Corstorphine AAC5</v>
      </c>
      <c r="L188" s="10" t="n">
        <v>31</v>
      </c>
      <c r="M188" s="31" t="s">
        <v>831</v>
      </c>
      <c r="O188" s="9" t="n">
        <v>187</v>
      </c>
      <c r="P188" s="14" t="str">
        <f aca="false">VLOOKUP(I188,J:M,4,FALSE())&amp;IF(RIGHT(D188,1)="V"," (V)",IF(RIGHT(D188,1)="J"," (J)",""))</f>
        <v>Harry Mulholland (V)</v>
      </c>
      <c r="Q188" s="14" t="str">
        <f aca="false">VLOOKUP(H188,ClubNames,2,FALSE())</f>
        <v>Lothian Running Club</v>
      </c>
      <c r="R188" s="15" t="n">
        <f aca="false">TIME(A188,B188,C188)</f>
        <v>0.0285532407407407</v>
      </c>
      <c r="S188" s="81" t="b">
        <f aca="false">R188&gt;=R187</f>
        <v>1</v>
      </c>
    </row>
    <row r="189" customFormat="false" ht="15.75" hidden="false" customHeight="false" outlineLevel="0" collapsed="false">
      <c r="B189" s="10" t="n">
        <v>41</v>
      </c>
      <c r="C189" s="10" t="n">
        <v>23</v>
      </c>
      <c r="D189" s="11" t="s">
        <v>302</v>
      </c>
      <c r="H189" s="29" t="n">
        <f aca="false">IF(OR(RIGHT(D189,1)="V",RIGHT(D189,1)="J"),VALUE(LEFT(D189,LEN(D189)-1)),D189)</f>
        <v>23</v>
      </c>
      <c r="I189" s="28" t="str">
        <f aca="false">Q189&amp;COUNTIF($H$2:$H189,H189)</f>
        <v>Dundee Road Runners AC7</v>
      </c>
      <c r="J189" s="28" t="str">
        <f aca="false">VLOOKUP(L189,ClubNames,2,FALSE())&amp;COUNTIF($L$2:$L189,L189)</f>
        <v>Corstorphine AAC6</v>
      </c>
      <c r="L189" s="10" t="n">
        <v>31</v>
      </c>
      <c r="M189" s="31" t="s">
        <v>832</v>
      </c>
      <c r="O189" s="9" t="n">
        <v>188</v>
      </c>
      <c r="P189" s="14" t="str">
        <f aca="false">VLOOKUP(I189,J:M,4,FALSE())&amp;IF(RIGHT(D189,1)="V"," (V)",IF(RIGHT(D189,1)="J"," (J)",""))</f>
        <v>Ben Gibson (V)</v>
      </c>
      <c r="Q189" s="14" t="str">
        <f aca="false">VLOOKUP(H189,ClubNames,2,FALSE())</f>
        <v>Dundee Road Runners AC</v>
      </c>
      <c r="R189" s="15" t="n">
        <f aca="false">TIME(A189,B189,C189)</f>
        <v>0.0287384259259259</v>
      </c>
      <c r="S189" s="81" t="b">
        <f aca="false">R189&gt;=R188</f>
        <v>1</v>
      </c>
    </row>
    <row r="190" customFormat="false" ht="15.75" hidden="false" customHeight="false" outlineLevel="0" collapsed="false">
      <c r="B190" s="10" t="n">
        <v>41</v>
      </c>
      <c r="C190" s="10" t="n">
        <v>49</v>
      </c>
      <c r="D190" s="11" t="s">
        <v>302</v>
      </c>
      <c r="H190" s="29" t="n">
        <f aca="false">IF(OR(RIGHT(D190,1)="V",RIGHT(D190,1)="J"),VALUE(LEFT(D190,LEN(D190)-1)),D190)</f>
        <v>23</v>
      </c>
      <c r="I190" s="28" t="str">
        <f aca="false">Q190&amp;COUNTIF($H$2:$H190,H190)</f>
        <v>Dundee Road Runners AC8</v>
      </c>
      <c r="J190" s="28" t="str">
        <f aca="false">VLOOKUP(L190,ClubNames,2,FALSE())&amp;COUNTIF($L$2:$L190,L190)</f>
        <v>Corstorphine AAC7</v>
      </c>
      <c r="L190" s="10" t="n">
        <v>31</v>
      </c>
      <c r="M190" s="31" t="s">
        <v>833</v>
      </c>
      <c r="O190" s="9" t="n">
        <v>189</v>
      </c>
      <c r="P190" s="14" t="str">
        <f aca="false">VLOOKUP(I190,J:M,4,FALSE())&amp;IF(RIGHT(D190,1)="V"," (V)",IF(RIGHT(D190,1)="J"," (J)",""))</f>
        <v>Duncan Edward (V)</v>
      </c>
      <c r="Q190" s="14" t="str">
        <f aca="false">VLOOKUP(H190,ClubNames,2,FALSE())</f>
        <v>Dundee Road Runners AC</v>
      </c>
      <c r="R190" s="15" t="n">
        <f aca="false">TIME(A190,B190,C190)</f>
        <v>0.0290393518518519</v>
      </c>
      <c r="S190" s="81" t="b">
        <f aca="false">R190&gt;=R189</f>
        <v>1</v>
      </c>
    </row>
    <row r="191" customFormat="false" ht="15.75" hidden="false" customHeight="false" outlineLevel="0" collapsed="false">
      <c r="B191" s="10" t="n">
        <v>41</v>
      </c>
      <c r="C191" s="10" t="n">
        <v>58</v>
      </c>
      <c r="D191" s="11" t="s">
        <v>689</v>
      </c>
      <c r="H191" s="29" t="n">
        <f aca="false">IF(OR(RIGHT(D191,1)="V",RIGHT(D191,1)="J"),VALUE(LEFT(D191,LEN(D191)-1)),D191)</f>
        <v>31</v>
      </c>
      <c r="I191" s="28" t="str">
        <f aca="false">Q191&amp;COUNTIF($H$2:$H191,H191)</f>
        <v>Corstorphine AAC18</v>
      </c>
      <c r="J191" s="28" t="str">
        <f aca="false">VLOOKUP(L191,ClubNames,2,FALSE())&amp;COUNTIF($L$2:$L191,L191)</f>
        <v>Corstorphine AAC8</v>
      </c>
      <c r="L191" s="10" t="n">
        <v>31</v>
      </c>
      <c r="M191" s="31" t="s">
        <v>834</v>
      </c>
      <c r="O191" s="9" t="n">
        <v>190</v>
      </c>
      <c r="P191" s="14" t="str">
        <f aca="false">VLOOKUP(I191,J:M,4,FALSE())&amp;IF(RIGHT(D191,1)="V"," (V)",IF(RIGHT(D191,1)="J"," (J)",""))</f>
        <v>Mike Harrison (V)</v>
      </c>
      <c r="Q191" s="14" t="str">
        <f aca="false">VLOOKUP(H191,ClubNames,2,FALSE())</f>
        <v>Corstorphine AAC</v>
      </c>
      <c r="R191" s="15" t="n">
        <f aca="false">TIME(A191,B191,C191)</f>
        <v>0.0291435185185185</v>
      </c>
      <c r="S191" s="81" t="b">
        <f aca="false">R191&gt;=R190</f>
        <v>1</v>
      </c>
    </row>
    <row r="192" customFormat="false" ht="15.75" hidden="false" customHeight="false" outlineLevel="0" collapsed="false">
      <c r="B192" s="10" t="n">
        <v>42</v>
      </c>
      <c r="C192" s="10" t="n">
        <v>6</v>
      </c>
      <c r="D192" s="11" t="s">
        <v>376</v>
      </c>
      <c r="H192" s="29" t="n">
        <f aca="false">IF(OR(RIGHT(D192,1)="V",RIGHT(D192,1)="J"),VALUE(LEFT(D192,LEN(D192)-1)),D192)</f>
        <v>3</v>
      </c>
      <c r="I192" s="28" t="str">
        <f aca="false">Q192&amp;COUNTIF($H$2:$H192,H192)</f>
        <v>Lothian Running Club14</v>
      </c>
      <c r="J192" s="28" t="str">
        <f aca="false">VLOOKUP(L192,ClubNames,2,FALSE())&amp;COUNTIF($L$2:$L192,L192)</f>
        <v>Corstorphine AAC9</v>
      </c>
      <c r="L192" s="10" t="n">
        <v>31</v>
      </c>
      <c r="M192" s="31" t="s">
        <v>835</v>
      </c>
      <c r="O192" s="9" t="n">
        <v>191</v>
      </c>
      <c r="P192" s="14" t="str">
        <f aca="false">VLOOKUP(I192,J:M,4,FALSE())&amp;IF(RIGHT(D192,1)="V"," (V)",IF(RIGHT(D192,1)="J"," (J)",""))</f>
        <v>Omar Patel (V)</v>
      </c>
      <c r="Q192" s="14" t="str">
        <f aca="false">VLOOKUP(H192,ClubNames,2,FALSE())</f>
        <v>Lothian Running Club</v>
      </c>
      <c r="R192" s="15" t="n">
        <f aca="false">TIME(A192,B192,C192)</f>
        <v>0.0292361111111111</v>
      </c>
      <c r="S192" s="81" t="b">
        <f aca="false">R192&gt;=R191</f>
        <v>1</v>
      </c>
    </row>
    <row r="193" customFormat="false" ht="15.75" hidden="false" customHeight="false" outlineLevel="0" collapsed="false">
      <c r="B193" s="10" t="n">
        <v>42</v>
      </c>
      <c r="C193" s="10" t="n">
        <v>6</v>
      </c>
      <c r="D193" s="11" t="s">
        <v>340</v>
      </c>
      <c r="H193" s="29" t="n">
        <f aca="false">IF(OR(RIGHT(D193,1)="V",RIGHT(D193,1)="J"),VALUE(LEFT(D193,LEN(D193)-1)),D193)</f>
        <v>20</v>
      </c>
      <c r="I193" s="28" t="str">
        <f aca="false">Q193&amp;COUNTIF($H$2:$H193,H193)</f>
        <v>Harmeny AAC4</v>
      </c>
      <c r="J193" s="28" t="str">
        <f aca="false">VLOOKUP(L193,ClubNames,2,FALSE())&amp;COUNTIF($L$2:$L193,L193)</f>
        <v>Corstorphine AAC10</v>
      </c>
      <c r="L193" s="10" t="n">
        <v>31</v>
      </c>
      <c r="M193" s="31" t="s">
        <v>836</v>
      </c>
      <c r="O193" s="9" t="n">
        <v>192</v>
      </c>
      <c r="P193" s="14" t="str">
        <f aca="false">VLOOKUP(I193,J:M,4,FALSE())&amp;IF(RIGHT(D193,1)="V"," (V)",IF(RIGHT(D193,1)="J"," (J)",""))</f>
        <v>John Paul Kirton (V)</v>
      </c>
      <c r="Q193" s="14" t="str">
        <f aca="false">VLOOKUP(H193,ClubNames,2,FALSE())</f>
        <v>Harmeny AAC</v>
      </c>
      <c r="R193" s="15" t="n">
        <f aca="false">TIME(A193,B193,C193)</f>
        <v>0.0292361111111111</v>
      </c>
      <c r="S193" s="81" t="b">
        <f aca="false">R193&gt;=R192</f>
        <v>1</v>
      </c>
    </row>
    <row r="194" customFormat="false" ht="15.75" hidden="false" customHeight="false" outlineLevel="0" collapsed="false">
      <c r="B194" s="10" t="n">
        <v>42</v>
      </c>
      <c r="C194" s="10" t="n">
        <v>9</v>
      </c>
      <c r="D194" s="11" t="s">
        <v>376</v>
      </c>
      <c r="H194" s="29" t="n">
        <f aca="false">IF(OR(RIGHT(D194,1)="V",RIGHT(D194,1)="J"),VALUE(LEFT(D194,LEN(D194)-1)),D194)</f>
        <v>3</v>
      </c>
      <c r="I194" s="28" t="str">
        <f aca="false">Q194&amp;COUNTIF($H$2:$H194,H194)</f>
        <v>Lothian Running Club15</v>
      </c>
      <c r="J194" s="28" t="str">
        <f aca="false">VLOOKUP(L194,ClubNames,2,FALSE())&amp;COUNTIF($L$2:$L194,L194)</f>
        <v>Corstorphine AAC11</v>
      </c>
      <c r="L194" s="10" t="n">
        <v>31</v>
      </c>
      <c r="M194" s="31" t="s">
        <v>837</v>
      </c>
      <c r="O194" s="9" t="n">
        <v>193</v>
      </c>
      <c r="P194" s="14" t="str">
        <f aca="false">VLOOKUP(I194,J:M,4,FALSE())&amp;IF(RIGHT(D194,1)="V"," (V)",IF(RIGHT(D194,1)="J"," (J)",""))</f>
        <v>Alex Keay (V)</v>
      </c>
      <c r="Q194" s="14" t="str">
        <f aca="false">VLOOKUP(H194,ClubNames,2,FALSE())</f>
        <v>Lothian Running Club</v>
      </c>
      <c r="R194" s="15" t="n">
        <f aca="false">TIME(A194,B194,C194)</f>
        <v>0.0292708333333333</v>
      </c>
      <c r="S194" s="81" t="b">
        <f aca="false">R194&gt;=R193</f>
        <v>1</v>
      </c>
    </row>
    <row r="195" customFormat="false" ht="15.75" hidden="false" customHeight="false" outlineLevel="0" collapsed="false">
      <c r="B195" s="10" t="n">
        <v>42</v>
      </c>
      <c r="C195" s="10" t="n">
        <v>15</v>
      </c>
      <c r="D195" s="11" t="s">
        <v>436</v>
      </c>
      <c r="H195" s="29" t="n">
        <f aca="false">IF(OR(RIGHT(D195,1)="V",RIGHT(D195,1)="J"),VALUE(LEFT(D195,LEN(D195)-1)),D195)</f>
        <v>7</v>
      </c>
      <c r="I195" s="28" t="str">
        <f aca="false">Q195&amp;COUNTIF($H$2:$H195,H195)</f>
        <v>Pitreavie AAC6</v>
      </c>
      <c r="J195" s="28" t="str">
        <f aca="false">VLOOKUP(L195,ClubNames,2,FALSE())&amp;COUNTIF($L$2:$L195,L195)</f>
        <v>Corstorphine AAC12</v>
      </c>
      <c r="L195" s="10" t="n">
        <v>31</v>
      </c>
      <c r="M195" s="31" t="s">
        <v>838</v>
      </c>
      <c r="O195" s="9" t="n">
        <v>194</v>
      </c>
      <c r="P195" s="14" t="str">
        <f aca="false">VLOOKUP(I195,J:M,4,FALSE())&amp;IF(RIGHT(D195,1)="V"," (V)",IF(RIGHT(D195,1)="J"," (J)",""))</f>
        <v>Simon Rice (V)</v>
      </c>
      <c r="Q195" s="14" t="str">
        <f aca="false">VLOOKUP(H195,ClubNames,2,FALSE())</f>
        <v>Pitreavie AAC</v>
      </c>
      <c r="R195" s="15" t="n">
        <f aca="false">TIME(A195,B195,C195)</f>
        <v>0.0293402777777778</v>
      </c>
      <c r="S195" s="81" t="b">
        <f aca="false">R195&gt;=R194</f>
        <v>1</v>
      </c>
    </row>
    <row r="196" customFormat="false" ht="15.75" hidden="false" customHeight="false" outlineLevel="0" collapsed="false">
      <c r="B196" s="10" t="n">
        <v>42</v>
      </c>
      <c r="C196" s="10" t="n">
        <v>21</v>
      </c>
      <c r="D196" s="11" t="s">
        <v>376</v>
      </c>
      <c r="H196" s="29" t="n">
        <f aca="false">IF(OR(RIGHT(D196,1)="V",RIGHT(D196,1)="J"),VALUE(LEFT(D196,LEN(D196)-1)),D196)</f>
        <v>3</v>
      </c>
      <c r="I196" s="28" t="str">
        <f aca="false">Q196&amp;COUNTIF($H$2:$H196,H196)</f>
        <v>Lothian Running Club16</v>
      </c>
      <c r="J196" s="28" t="str">
        <f aca="false">VLOOKUP(L196,ClubNames,2,FALSE())&amp;COUNTIF($L$2:$L196,L196)</f>
        <v>Corstorphine AAC13</v>
      </c>
      <c r="L196" s="10" t="n">
        <v>31</v>
      </c>
      <c r="M196" s="31" t="s">
        <v>839</v>
      </c>
      <c r="O196" s="9" t="n">
        <v>195</v>
      </c>
      <c r="P196" s="14" t="str">
        <f aca="false">VLOOKUP(I196,J:M,4,FALSE())&amp;IF(RIGHT(D196,1)="V"," (V)",IF(RIGHT(D196,1)="J"," (J)",""))</f>
        <v>John Robertson (V)</v>
      </c>
      <c r="Q196" s="14" t="str">
        <f aca="false">VLOOKUP(H196,ClubNames,2,FALSE())</f>
        <v>Lothian Running Club</v>
      </c>
      <c r="R196" s="15" t="n">
        <f aca="false">TIME(A196,B196,C196)</f>
        <v>0.0294097222222222</v>
      </c>
      <c r="S196" s="81" t="b">
        <f aca="false">R196&gt;=R195</f>
        <v>1</v>
      </c>
    </row>
    <row r="197" customFormat="false" ht="15.75" hidden="false" customHeight="false" outlineLevel="0" collapsed="false">
      <c r="B197" s="10" t="n">
        <v>42</v>
      </c>
      <c r="C197" s="10" t="n">
        <v>28</v>
      </c>
      <c r="D197" s="11" t="s">
        <v>300</v>
      </c>
      <c r="H197" s="29" t="n">
        <f aca="false">IF(OR(RIGHT(D197,1)="V",RIGHT(D197,1)="J"),VALUE(LEFT(D197,LEN(D197)-1)),D197)</f>
        <v>45</v>
      </c>
      <c r="I197" s="28" t="str">
        <f aca="false">Q197&amp;COUNTIF($H$2:$H197,H197)</f>
        <v>PH Racing Club4</v>
      </c>
      <c r="J197" s="28" t="str">
        <f aca="false">VLOOKUP(L197,ClubNames,2,FALSE())&amp;COUNTIF($L$2:$L197,L197)</f>
        <v>Corstorphine AAC14</v>
      </c>
      <c r="L197" s="10" t="n">
        <v>31</v>
      </c>
      <c r="M197" s="31" t="s">
        <v>840</v>
      </c>
      <c r="O197" s="9" t="n">
        <v>196</v>
      </c>
      <c r="P197" s="14" t="str">
        <f aca="false">VLOOKUP(I197,J:M,4,FALSE())&amp;IF(RIGHT(D197,1)="V"," (V)",IF(RIGHT(D197,1)="J"," (J)",""))</f>
        <v>Dave Morton (V)</v>
      </c>
      <c r="Q197" s="14" t="str">
        <f aca="false">VLOOKUP(H197,ClubNames,2,FALSE())</f>
        <v>PH Racing Club</v>
      </c>
      <c r="R197" s="15" t="n">
        <f aca="false">TIME(A197,B197,C197)</f>
        <v>0.0294907407407407</v>
      </c>
      <c r="S197" s="81" t="b">
        <f aca="false">R197&gt;=R196</f>
        <v>1</v>
      </c>
    </row>
    <row r="198" customFormat="false" ht="15.75" hidden="false" customHeight="false" outlineLevel="0" collapsed="false">
      <c r="B198" s="10" t="n">
        <v>42</v>
      </c>
      <c r="C198" s="10" t="n">
        <v>36</v>
      </c>
      <c r="D198" s="11" t="s">
        <v>359</v>
      </c>
      <c r="H198" s="29" t="n">
        <f aca="false">IF(OR(RIGHT(D198,1)="V",RIGHT(D198,1)="J"),VALUE(LEFT(D198,LEN(D198)-1)),D198)</f>
        <v>18</v>
      </c>
      <c r="I198" s="28" t="str">
        <f aca="false">Q198&amp;COUNTIF($H$2:$H198,H198)</f>
        <v>Central AC22</v>
      </c>
      <c r="J198" s="28" t="str">
        <f aca="false">VLOOKUP(L198,ClubNames,2,FALSE())&amp;COUNTIF($L$2:$L198,L198)</f>
        <v>Corstorphine AAC15</v>
      </c>
      <c r="L198" s="10" t="n">
        <v>31</v>
      </c>
      <c r="M198" s="31" t="s">
        <v>841</v>
      </c>
      <c r="O198" s="9" t="n">
        <v>197</v>
      </c>
      <c r="P198" s="14" t="str">
        <f aca="false">VLOOKUP(I198,J:M,4,FALSE())&amp;IF(RIGHT(D198,1)="V"," (V)",IF(RIGHT(D198,1)="J"," (J)",""))</f>
        <v>Hugh Buchanan (V)</v>
      </c>
      <c r="Q198" s="14" t="str">
        <f aca="false">VLOOKUP(H198,ClubNames,2,FALSE())</f>
        <v>Central AC</v>
      </c>
      <c r="R198" s="15" t="n">
        <f aca="false">TIME(A198,B198,C198)</f>
        <v>0.0295833333333333</v>
      </c>
      <c r="S198" s="81" t="b">
        <f aca="false">R198&gt;=R197</f>
        <v>1</v>
      </c>
    </row>
    <row r="199" customFormat="false" ht="15.75" hidden="false" customHeight="false" outlineLevel="0" collapsed="false">
      <c r="B199" s="10" t="n">
        <v>42</v>
      </c>
      <c r="C199" s="10" t="n">
        <v>43</v>
      </c>
      <c r="D199" s="11" t="s">
        <v>808</v>
      </c>
      <c r="H199" s="29" t="n">
        <f aca="false">IF(OR(RIGHT(D199,1)="V",RIGHT(D199,1)="J"),VALUE(LEFT(D199,LEN(D199)-1)),D199)</f>
        <v>34</v>
      </c>
      <c r="I199" s="28" t="str">
        <f aca="false">Q199&amp;COUNTIF($H$2:$H199,H199)</f>
        <v>Portobello Running Club3</v>
      </c>
      <c r="J199" s="28" t="str">
        <f aca="false">VLOOKUP(L199,ClubNames,2,FALSE())&amp;COUNTIF($L$2:$L199,L199)</f>
        <v>Corstorphine AAC16</v>
      </c>
      <c r="L199" s="10" t="n">
        <v>31</v>
      </c>
      <c r="M199" s="31" t="s">
        <v>842</v>
      </c>
      <c r="O199" s="9" t="n">
        <v>198</v>
      </c>
      <c r="P199" s="14" t="str">
        <f aca="false">VLOOKUP(I199,J:M,4,FALSE())&amp;IF(RIGHT(D199,1)="V"," (V)",IF(RIGHT(D199,1)="J"," (J)",""))</f>
        <v>Julian Pinkus (V)</v>
      </c>
      <c r="Q199" s="14" t="str">
        <f aca="false">VLOOKUP(H199,ClubNames,2,FALSE())</f>
        <v>Portobello Running Club</v>
      </c>
      <c r="R199" s="15" t="n">
        <f aca="false">TIME(A199,B199,C199)</f>
        <v>0.0296643518518519</v>
      </c>
      <c r="S199" s="81" t="b">
        <f aca="false">R199&gt;=R198</f>
        <v>1</v>
      </c>
    </row>
    <row r="200" customFormat="false" ht="15.75" hidden="false" customHeight="false" outlineLevel="0" collapsed="false">
      <c r="B200" s="10" t="n">
        <v>42</v>
      </c>
      <c r="C200" s="10" t="n">
        <v>48</v>
      </c>
      <c r="D200" s="11" t="s">
        <v>411</v>
      </c>
      <c r="H200" s="29" t="n">
        <f aca="false">IF(OR(RIGHT(D200,1)="V",RIGHT(D200,1)="J"),VALUE(LEFT(D200,LEN(D200)-1)),D200)</f>
        <v>43</v>
      </c>
      <c r="I200" s="28" t="str">
        <f aca="false">Q200&amp;COUNTIF($H$2:$H200,H200)</f>
        <v>Musselburgh &amp; District AC1</v>
      </c>
      <c r="J200" s="28" t="str">
        <f aca="false">VLOOKUP(L200,ClubNames,2,FALSE())&amp;COUNTIF($L$2:$L200,L200)</f>
        <v>Corstorphine AAC17</v>
      </c>
      <c r="L200" s="10" t="n">
        <v>31</v>
      </c>
      <c r="M200" s="31" t="s">
        <v>843</v>
      </c>
      <c r="O200" s="9" t="n">
        <v>199</v>
      </c>
      <c r="P200" s="14" t="str">
        <f aca="false">VLOOKUP(I200,J:M,4,FALSE())&amp;IF(RIGHT(D200,1)="V"," (V)",IF(RIGHT(D200,1)="J"," (J)",""))</f>
        <v>Mike Malcolm-Smith (V)</v>
      </c>
      <c r="Q200" s="14" t="str">
        <f aca="false">VLOOKUP(H200,ClubNames,2,FALSE())</f>
        <v>Musselburgh &amp; District AC</v>
      </c>
      <c r="R200" s="15" t="n">
        <f aca="false">TIME(A200,B200,C200)</f>
        <v>0.0297222222222222</v>
      </c>
      <c r="S200" s="81" t="b">
        <f aca="false">R200&gt;=R199</f>
        <v>1</v>
      </c>
    </row>
    <row r="201" customFormat="false" ht="15.75" hidden="false" customHeight="false" outlineLevel="0" collapsed="false">
      <c r="B201" s="10" t="n">
        <v>42</v>
      </c>
      <c r="C201" s="10" t="n">
        <v>54</v>
      </c>
      <c r="D201" s="11" t="s">
        <v>376</v>
      </c>
      <c r="H201" s="29" t="n">
        <f aca="false">IF(OR(RIGHT(D201,1)="V",RIGHT(D201,1)="J"),VALUE(LEFT(D201,LEN(D201)-1)),D201)</f>
        <v>3</v>
      </c>
      <c r="I201" s="28" t="str">
        <f aca="false">Q201&amp;COUNTIF($H$2:$H201,H201)</f>
        <v>Lothian Running Club17</v>
      </c>
      <c r="J201" s="28" t="str">
        <f aca="false">VLOOKUP(L201,ClubNames,2,FALSE())&amp;COUNTIF($L$2:$L201,L201)</f>
        <v>Corstorphine AAC18</v>
      </c>
      <c r="L201" s="10" t="n">
        <v>31</v>
      </c>
      <c r="M201" s="31" t="s">
        <v>844</v>
      </c>
      <c r="O201" s="9" t="n">
        <v>200</v>
      </c>
      <c r="P201" s="14" t="str">
        <f aca="false">VLOOKUP(I201,J:M,4,FALSE())&amp;IF(RIGHT(D201,1)="V"," (V)",IF(RIGHT(D201,1)="J"," (J)",""))</f>
        <v>Russell Rennie (V)</v>
      </c>
      <c r="Q201" s="14" t="str">
        <f aca="false">VLOOKUP(H201,ClubNames,2,FALSE())</f>
        <v>Lothian Running Club</v>
      </c>
      <c r="R201" s="15" t="n">
        <f aca="false">TIME(A201,B201,C201)</f>
        <v>0.0297916666666667</v>
      </c>
      <c r="S201" s="81" t="b">
        <f aca="false">R201&gt;=R200</f>
        <v>1</v>
      </c>
    </row>
    <row r="202" customFormat="false" ht="15.75" hidden="false" customHeight="false" outlineLevel="0" collapsed="false">
      <c r="B202" s="10" t="n">
        <v>42</v>
      </c>
      <c r="C202" s="10" t="n">
        <v>57</v>
      </c>
      <c r="D202" s="11" t="s">
        <v>300</v>
      </c>
      <c r="H202" s="29" t="n">
        <f aca="false">IF(OR(RIGHT(D202,1)="V",RIGHT(D202,1)="J"),VALUE(LEFT(D202,LEN(D202)-1)),D202)</f>
        <v>45</v>
      </c>
      <c r="I202" s="28" t="str">
        <f aca="false">Q202&amp;COUNTIF($H$2:$H202,H202)</f>
        <v>PH Racing Club5</v>
      </c>
      <c r="J202" s="28" t="str">
        <f aca="false">VLOOKUP(L202,ClubNames,2,FALSE())&amp;COUNTIF($L$2:$L202,L202)</f>
        <v>Lasswade AAC1</v>
      </c>
      <c r="L202" s="10" t="n">
        <v>32</v>
      </c>
      <c r="M202" s="31" t="s">
        <v>845</v>
      </c>
      <c r="O202" s="9" t="n">
        <v>201</v>
      </c>
      <c r="P202" s="14" t="str">
        <f aca="false">VLOOKUP(I202,J:M,4,FALSE())&amp;IF(RIGHT(D202,1)="V"," (V)",IF(RIGHT(D202,1)="J"," (J)",""))</f>
        <v>Malcolm Hammond (V)</v>
      </c>
      <c r="Q202" s="14" t="str">
        <f aca="false">VLOOKUP(H202,ClubNames,2,FALSE())</f>
        <v>PH Racing Club</v>
      </c>
      <c r="R202" s="15" t="n">
        <f aca="false">TIME(A202,B202,C202)</f>
        <v>0.0298263888888889</v>
      </c>
      <c r="S202" s="81" t="b">
        <f aca="false">R202&gt;=R201</f>
        <v>1</v>
      </c>
    </row>
    <row r="203" customFormat="false" ht="15.75" hidden="false" customHeight="false" outlineLevel="0" collapsed="false">
      <c r="B203" s="10" t="n">
        <v>43</v>
      </c>
      <c r="C203" s="10" t="n">
        <v>10</v>
      </c>
      <c r="D203" s="11" t="s">
        <v>312</v>
      </c>
      <c r="H203" s="29" t="n">
        <f aca="false">IF(OR(RIGHT(D203,1)="V",RIGHT(D203,1)="J"),VALUE(LEFT(D203,LEN(D203)-1)),D203)</f>
        <v>32</v>
      </c>
      <c r="I203" s="28" t="str">
        <f aca="false">Q203&amp;COUNTIF($H$2:$H203,H203)</f>
        <v>Lasswade AAC3</v>
      </c>
      <c r="J203" s="28" t="str">
        <f aca="false">VLOOKUP(L203,ClubNames,2,FALSE())&amp;COUNTIF($L$2:$L203,L203)</f>
        <v>Lasswade AAC2</v>
      </c>
      <c r="L203" s="10" t="n">
        <v>32</v>
      </c>
      <c r="M203" s="31" t="s">
        <v>846</v>
      </c>
      <c r="O203" s="9" t="n">
        <v>202</v>
      </c>
      <c r="P203" s="14" t="str">
        <f aca="false">VLOOKUP(I203,J:M,4,FALSE())&amp;IF(RIGHT(D203,1)="V"," (V)",IF(RIGHT(D203,1)="J"," (J)",""))</f>
        <v>Derrick Brydon (V)</v>
      </c>
      <c r="Q203" s="14" t="str">
        <f aca="false">VLOOKUP(H203,ClubNames,2,FALSE())</f>
        <v>Lasswade AAC</v>
      </c>
      <c r="R203" s="15" t="n">
        <f aca="false">TIME(A203,B203,C203)</f>
        <v>0.0299768518518519</v>
      </c>
      <c r="S203" s="81" t="b">
        <f aca="false">R203&gt;=R202</f>
        <v>1</v>
      </c>
    </row>
    <row r="204" customFormat="false" ht="15.75" hidden="false" customHeight="false" outlineLevel="0" collapsed="false">
      <c r="B204" s="10" t="n">
        <v>43</v>
      </c>
      <c r="C204" s="10" t="n">
        <v>20</v>
      </c>
      <c r="D204" s="11" t="s">
        <v>307</v>
      </c>
      <c r="H204" s="29" t="n">
        <f aca="false">IF(OR(RIGHT(D204,1)="V",RIGHT(D204,1)="J"),VALUE(LEFT(D204,LEN(D204)-1)),D204)</f>
        <v>1</v>
      </c>
      <c r="I204" s="28" t="str">
        <f aca="false">Q204&amp;COUNTIF($H$2:$H204,H204)</f>
        <v>Edinburgh AC21</v>
      </c>
      <c r="J204" s="28" t="str">
        <f aca="false">VLOOKUP(L204,ClubNames,2,FALSE())&amp;COUNTIF($L$2:$L204,L204)</f>
        <v>Lasswade AAC3</v>
      </c>
      <c r="L204" s="10" t="n">
        <v>32</v>
      </c>
      <c r="M204" s="31" t="s">
        <v>847</v>
      </c>
      <c r="O204" s="9" t="n">
        <v>203</v>
      </c>
      <c r="P204" s="14" t="str">
        <f aca="false">VLOOKUP(I204,J:M,4,FALSE())&amp;IF(RIGHT(D204,1)="V"," (V)",IF(RIGHT(D204,1)="J"," (J)",""))</f>
        <v>Steve Watterson (V)</v>
      </c>
      <c r="Q204" s="14" t="str">
        <f aca="false">VLOOKUP(H204,ClubNames,2,FALSE())</f>
        <v>Edinburgh AC</v>
      </c>
      <c r="R204" s="15" t="n">
        <f aca="false">TIME(A204,B204,C204)</f>
        <v>0.0300925925925926</v>
      </c>
      <c r="S204" s="81" t="b">
        <f aca="false">R204&gt;=R203</f>
        <v>1</v>
      </c>
    </row>
    <row r="205" customFormat="false" ht="15.75" hidden="false" customHeight="false" outlineLevel="0" collapsed="false">
      <c r="B205" s="10" t="n">
        <v>44</v>
      </c>
      <c r="C205" s="10" t="n">
        <v>1</v>
      </c>
      <c r="D205" s="11" t="s">
        <v>302</v>
      </c>
      <c r="H205" s="29" t="n">
        <f aca="false">IF(OR(RIGHT(D205,1)="V",RIGHT(D205,1)="J"),VALUE(LEFT(D205,LEN(D205)-1)),D205)</f>
        <v>23</v>
      </c>
      <c r="I205" s="28" t="str">
        <f aca="false">Q205&amp;COUNTIF($H$2:$H205,H205)</f>
        <v>Dundee Road Runners AC9</v>
      </c>
      <c r="J205" s="28" t="str">
        <f aca="false">VLOOKUP(L205,ClubNames,2,FALSE())&amp;COUNTIF($L$2:$L205,L205)</f>
        <v>Portobello Running Club1</v>
      </c>
      <c r="L205" s="10" t="n">
        <v>34</v>
      </c>
      <c r="M205" s="31" t="s">
        <v>848</v>
      </c>
      <c r="O205" s="9" t="n">
        <v>204</v>
      </c>
      <c r="P205" s="14" t="str">
        <f aca="false">VLOOKUP(I205,J:M,4,FALSE())&amp;IF(RIGHT(D205,1)="V"," (V)",IF(RIGHT(D205,1)="J"," (J)",""))</f>
        <v>Martin Rollo (V)</v>
      </c>
      <c r="Q205" s="14" t="str">
        <f aca="false">VLOOKUP(H205,ClubNames,2,FALSE())</f>
        <v>Dundee Road Runners AC</v>
      </c>
      <c r="R205" s="15" t="n">
        <f aca="false">TIME(A205,B205,C205)</f>
        <v>0.0305671296296296</v>
      </c>
      <c r="S205" s="81" t="b">
        <f aca="false">R205&gt;=R204</f>
        <v>1</v>
      </c>
    </row>
    <row r="206" customFormat="false" ht="15.75" hidden="false" customHeight="false" outlineLevel="0" collapsed="false">
      <c r="B206" s="10" t="n">
        <v>44</v>
      </c>
      <c r="C206" s="10" t="n">
        <v>51</v>
      </c>
      <c r="D206" s="11" t="s">
        <v>322</v>
      </c>
      <c r="H206" s="29" t="n">
        <f aca="false">IF(OR(RIGHT(D206,1)="V",RIGHT(D206,1)="J"),VALUE(LEFT(D206,LEN(D206)-1)),D206)</f>
        <v>27</v>
      </c>
      <c r="I206" s="28" t="str">
        <f aca="false">Q206&amp;COUNTIF($H$2:$H206,H206)</f>
        <v>Linlithgow AC13</v>
      </c>
      <c r="J206" s="28" t="str">
        <f aca="false">VLOOKUP(L206,ClubNames,2,FALSE())&amp;COUNTIF($L$2:$L206,L206)</f>
        <v>Portobello Running Club2</v>
      </c>
      <c r="L206" s="10" t="n">
        <v>34</v>
      </c>
      <c r="M206" s="31" t="s">
        <v>849</v>
      </c>
      <c r="O206" s="9" t="n">
        <v>205</v>
      </c>
      <c r="P206" s="14" t="str">
        <f aca="false">VLOOKUP(I206,J:M,4,FALSE())&amp;IF(RIGHT(D206,1)="V"," (V)",IF(RIGHT(D206,1)="J"," (J)",""))</f>
        <v>Innes Chalmers (V)</v>
      </c>
      <c r="Q206" s="14" t="str">
        <f aca="false">VLOOKUP(H206,ClubNames,2,FALSE())</f>
        <v>Linlithgow AC</v>
      </c>
      <c r="R206" s="15" t="n">
        <f aca="false">TIME(A206,B206,C206)</f>
        <v>0.0311458333333333</v>
      </c>
      <c r="S206" s="81" t="b">
        <f aca="false">R206&gt;=R205</f>
        <v>1</v>
      </c>
    </row>
    <row r="207" customFormat="false" ht="15.75" hidden="false" customHeight="false" outlineLevel="0" collapsed="false">
      <c r="B207" s="10" t="n">
        <v>45</v>
      </c>
      <c r="C207" s="10" t="n">
        <v>1</v>
      </c>
      <c r="D207" s="11" t="s">
        <v>419</v>
      </c>
      <c r="H207" s="29" t="n">
        <f aca="false">IF(OR(RIGHT(D207,1)="V",RIGHT(D207,1)="J"),VALUE(LEFT(D207,LEN(D207)-1)),D207)</f>
        <v>30</v>
      </c>
      <c r="I207" s="28" t="str">
        <f aca="false">Q207&amp;COUNTIF($H$2:$H207,H207)</f>
        <v>Perth Strathtay Harriers6</v>
      </c>
      <c r="J207" s="28" t="str">
        <f aca="false">VLOOKUP(L207,ClubNames,2,FALSE())&amp;COUNTIF($L$2:$L207,L207)</f>
        <v>Portobello Running Club3</v>
      </c>
      <c r="L207" s="10" t="n">
        <v>34</v>
      </c>
      <c r="M207" s="31" t="s">
        <v>850</v>
      </c>
      <c r="O207" s="9" t="n">
        <v>206</v>
      </c>
      <c r="P207" s="14" t="str">
        <f aca="false">VLOOKUP(I207,J:M,4,FALSE())&amp;IF(RIGHT(D207,1)="V"," (V)",IF(RIGHT(D207,1)="J"," (J)",""))</f>
        <v>Bruce Gibb (V)</v>
      </c>
      <c r="Q207" s="14" t="str">
        <f aca="false">VLOOKUP(H207,ClubNames,2,FALSE())</f>
        <v>Perth Strathtay Harriers</v>
      </c>
      <c r="R207" s="15" t="n">
        <f aca="false">TIME(A207,B207,C207)</f>
        <v>0.0312615740740741</v>
      </c>
      <c r="S207" s="81" t="b">
        <f aca="false">R207&gt;=R206</f>
        <v>1</v>
      </c>
    </row>
    <row r="208" customFormat="false" ht="15.75" hidden="false" customHeight="false" outlineLevel="0" collapsed="false">
      <c r="B208" s="10" t="n">
        <v>45</v>
      </c>
      <c r="C208" s="10" t="n">
        <v>28</v>
      </c>
      <c r="D208" s="11" t="s">
        <v>428</v>
      </c>
      <c r="H208" s="29" t="n">
        <f aca="false">IF(OR(RIGHT(D208,1)="V",RIGHT(D208,1)="J"),VALUE(LEFT(D208,LEN(D208)-1)),D208)</f>
        <v>26</v>
      </c>
      <c r="I208" s="28" t="str">
        <f aca="false">Q208&amp;COUNTIF($H$2:$H208,H208)</f>
        <v>Wee County Harriers2</v>
      </c>
      <c r="J208" s="28" t="str">
        <f aca="false">VLOOKUP(L208,ClubNames,2,FALSE())&amp;COUNTIF($L$2:$L208,L208)</f>
        <v>Banchory Stonehaven AC1</v>
      </c>
      <c r="L208" s="10" t="n">
        <v>36</v>
      </c>
      <c r="M208" s="31" t="s">
        <v>851</v>
      </c>
      <c r="O208" s="9" t="n">
        <v>207</v>
      </c>
      <c r="P208" s="14" t="str">
        <f aca="false">VLOOKUP(I208,J:M,4,FALSE())&amp;IF(RIGHT(D208,1)="V"," (V)",IF(RIGHT(D208,1)="J"," (J)",""))</f>
        <v>John McFarlane  (V)</v>
      </c>
      <c r="Q208" s="14" t="str">
        <f aca="false">VLOOKUP(H208,ClubNames,2,FALSE())</f>
        <v>Wee County Harriers</v>
      </c>
      <c r="R208" s="15" t="n">
        <f aca="false">TIME(A208,B208,C208)</f>
        <v>0.0315740740740741</v>
      </c>
      <c r="S208" s="81" t="b">
        <f aca="false">R208&gt;=R207</f>
        <v>1</v>
      </c>
    </row>
    <row r="209" customFormat="false" ht="15.75" hidden="false" customHeight="false" outlineLevel="0" collapsed="false">
      <c r="B209" s="10" t="n">
        <v>45</v>
      </c>
      <c r="C209" s="10" t="n">
        <v>38</v>
      </c>
      <c r="D209" s="11" t="n">
        <v>28</v>
      </c>
      <c r="H209" s="29" t="n">
        <f aca="false">IF(OR(RIGHT(D209,1)="V",RIGHT(D209,1)="J"),VALUE(LEFT(D209,LEN(D209)-1)),D209)</f>
        <v>28</v>
      </c>
      <c r="I209" s="28" t="str">
        <f aca="false">Q209&amp;COUNTIF($H$2:$H209,H209)</f>
        <v>Carnegie Harriers5</v>
      </c>
      <c r="J209" s="28" t="str">
        <f aca="false">VLOOKUP(L209,ClubNames,2,FALSE())&amp;COUNTIF($L$2:$L209,L209)</f>
        <v>Banchory Stonehaven AC2</v>
      </c>
      <c r="L209" s="10" t="n">
        <v>36</v>
      </c>
      <c r="M209" s="31" t="s">
        <v>852</v>
      </c>
      <c r="O209" s="9" t="n">
        <v>208</v>
      </c>
      <c r="P209" s="14" t="str">
        <f aca="false">VLOOKUP(I209,J:M,4,FALSE())&amp;IF(RIGHT(D209,1)="V"," (V)",IF(RIGHT(D209,1)="J"," (J)",""))</f>
        <v>Lachlan McGhie</v>
      </c>
      <c r="Q209" s="14" t="str">
        <f aca="false">VLOOKUP(H209,ClubNames,2,FALSE())</f>
        <v>Carnegie Harriers</v>
      </c>
      <c r="R209" s="15" t="n">
        <f aca="false">TIME(A209,B209,C209)</f>
        <v>0.0316898148148148</v>
      </c>
      <c r="S209" s="81" t="b">
        <f aca="false">R209&gt;=R208</f>
        <v>1</v>
      </c>
    </row>
    <row r="210" customFormat="false" ht="15.75" hidden="false" customHeight="false" outlineLevel="0" collapsed="false">
      <c r="B210" s="10" t="n">
        <v>45</v>
      </c>
      <c r="C210" s="10" t="n">
        <v>41</v>
      </c>
      <c r="D210" s="11" t="s">
        <v>376</v>
      </c>
      <c r="H210" s="29" t="n">
        <f aca="false">IF(OR(RIGHT(D210,1)="V",RIGHT(D210,1)="J"),VALUE(LEFT(D210,LEN(D210)-1)),D210)</f>
        <v>3</v>
      </c>
      <c r="I210" s="28" t="str">
        <f aca="false">Q210&amp;COUNTIF($H$2:$H210,H210)</f>
        <v>Lothian Running Club18</v>
      </c>
      <c r="J210" s="28" t="str">
        <f aca="false">VLOOKUP(L210,ClubNames,2,FALSE())&amp;COUNTIF($L$2:$L210,L210)</f>
        <v>West Edinburgh RC1</v>
      </c>
      <c r="L210" s="10" t="n">
        <v>38</v>
      </c>
      <c r="M210" s="31" t="s">
        <v>853</v>
      </c>
      <c r="O210" s="9" t="n">
        <v>209</v>
      </c>
      <c r="P210" s="14" t="str">
        <f aca="false">VLOOKUP(I210,J:M,4,FALSE())&amp;IF(RIGHT(D210,1)="V"," (V)",IF(RIGHT(D210,1)="J"," (J)",""))</f>
        <v>Kevin Godfrey (V)</v>
      </c>
      <c r="Q210" s="14" t="str">
        <f aca="false">VLOOKUP(H210,ClubNames,2,FALSE())</f>
        <v>Lothian Running Club</v>
      </c>
      <c r="R210" s="15" t="n">
        <f aca="false">TIME(A210,B210,C210)</f>
        <v>0.031724537037037</v>
      </c>
      <c r="S210" s="81" t="b">
        <f aca="false">R210&gt;=R209</f>
        <v>1</v>
      </c>
    </row>
    <row r="211" customFormat="false" ht="15.75" hidden="false" customHeight="false" outlineLevel="0" collapsed="false">
      <c r="B211" s="10" t="n">
        <v>45</v>
      </c>
      <c r="C211" s="10" t="n">
        <v>54</v>
      </c>
      <c r="D211" s="11" t="s">
        <v>352</v>
      </c>
      <c r="H211" s="29" t="n">
        <f aca="false">IF(OR(RIGHT(D211,1)="V",RIGHT(D211,1)="J"),VALUE(LEFT(D211,LEN(D211)-1)),D211)</f>
        <v>2</v>
      </c>
      <c r="I211" s="28" t="str">
        <f aca="false">Q211&amp;COUNTIF($H$2:$H211,H211)</f>
        <v>Perth Road Runners6</v>
      </c>
      <c r="J211" s="28" t="str">
        <f aca="false">VLOOKUP(L211,ClubNames,2,FALSE())&amp;COUNTIF($L$2:$L211,L211)</f>
        <v>West Edinburgh RC2</v>
      </c>
      <c r="L211" s="10" t="n">
        <v>38</v>
      </c>
      <c r="M211" s="31" t="s">
        <v>854</v>
      </c>
      <c r="O211" s="9" t="n">
        <v>210</v>
      </c>
      <c r="P211" s="14" t="str">
        <f aca="false">VLOOKUP(I211,J:M,4,FALSE())&amp;IF(RIGHT(D211,1)="V"," (V)",IF(RIGHT(D211,1)="J"," (J)",""))</f>
        <v>Mike Dales (V)</v>
      </c>
      <c r="Q211" s="14" t="str">
        <f aca="false">VLOOKUP(H211,ClubNames,2,FALSE())</f>
        <v>Perth Road Runners</v>
      </c>
      <c r="R211" s="15" t="n">
        <f aca="false">TIME(A211,B211,C211)</f>
        <v>0.031875</v>
      </c>
      <c r="S211" s="81" t="b">
        <f aca="false">R211&gt;=R210</f>
        <v>1</v>
      </c>
    </row>
    <row r="212" customFormat="false" ht="15.75" hidden="false" customHeight="false" outlineLevel="0" collapsed="false">
      <c r="B212" s="10" t="n">
        <v>45</v>
      </c>
      <c r="C212" s="10" t="n">
        <v>56</v>
      </c>
      <c r="D212" s="11" t="s">
        <v>376</v>
      </c>
      <c r="H212" s="29" t="n">
        <f aca="false">IF(OR(RIGHT(D212,1)="V",RIGHT(D212,1)="J"),VALUE(LEFT(D212,LEN(D212)-1)),D212)</f>
        <v>3</v>
      </c>
      <c r="I212" s="28" t="str">
        <f aca="false">Q212&amp;COUNTIF($H$2:$H212,H212)</f>
        <v>Lothian Running Club19</v>
      </c>
      <c r="J212" s="28" t="str">
        <f aca="false">VLOOKUP(L212,ClubNames,2,FALSE())&amp;COUNTIF($L$2:$L212,L212)</f>
        <v>Musselburgh &amp; District AC1</v>
      </c>
      <c r="L212" s="10" t="n">
        <v>43</v>
      </c>
      <c r="M212" s="31" t="s">
        <v>855</v>
      </c>
      <c r="O212" s="9" t="n">
        <v>211</v>
      </c>
      <c r="P212" s="14" t="str">
        <f aca="false">VLOOKUP(I212,J:M,4,FALSE())&amp;IF(RIGHT(D212,1)="V"," (V)",IF(RIGHT(D212,1)="J"," (J)",""))</f>
        <v>Fraser Ballantine (V)</v>
      </c>
      <c r="Q212" s="14" t="str">
        <f aca="false">VLOOKUP(H212,ClubNames,2,FALSE())</f>
        <v>Lothian Running Club</v>
      </c>
      <c r="R212" s="15" t="n">
        <f aca="false">TIME(A212,B212,C212)</f>
        <v>0.0318981481481482</v>
      </c>
      <c r="S212" s="81" t="b">
        <f aca="false">R212&gt;=R211</f>
        <v>1</v>
      </c>
    </row>
    <row r="213" customFormat="false" ht="15.75" hidden="false" customHeight="false" outlineLevel="0" collapsed="false">
      <c r="B213" s="10" t="n">
        <v>46</v>
      </c>
      <c r="C213" s="10" t="n">
        <v>2</v>
      </c>
      <c r="D213" s="11" t="s">
        <v>428</v>
      </c>
      <c r="H213" s="29" t="n">
        <f aca="false">IF(OR(RIGHT(D213,1)="V",RIGHT(D213,1)="J"),VALUE(LEFT(D213,LEN(D213)-1)),D213)</f>
        <v>26</v>
      </c>
      <c r="I213" s="28" t="str">
        <f aca="false">Q213&amp;COUNTIF($H$2:$H213,H213)</f>
        <v>Wee County Harriers3</v>
      </c>
      <c r="J213" s="28" t="str">
        <f aca="false">VLOOKUP(L213,ClubNames,2,FALSE())&amp;COUNTIF($L$2:$L213,L213)</f>
        <v>PH Racing Club1</v>
      </c>
      <c r="L213" s="10" t="n">
        <v>45</v>
      </c>
      <c r="M213" s="31" t="s">
        <v>856</v>
      </c>
      <c r="O213" s="9" t="n">
        <v>212</v>
      </c>
      <c r="P213" s="14" t="str">
        <f aca="false">VLOOKUP(I213,J:M,4,FALSE())&amp;IF(RIGHT(D213,1)="V"," (V)",IF(RIGHT(D213,1)="J"," (J)",""))</f>
        <v>Chris McCallum (V)</v>
      </c>
      <c r="Q213" s="14" t="str">
        <f aca="false">VLOOKUP(H213,ClubNames,2,FALSE())</f>
        <v>Wee County Harriers</v>
      </c>
      <c r="R213" s="15" t="n">
        <f aca="false">TIME(A213,B213,C213)</f>
        <v>0.0319675925925926</v>
      </c>
      <c r="S213" s="81" t="b">
        <f aca="false">R213&gt;=R212</f>
        <v>1</v>
      </c>
    </row>
    <row r="214" customFormat="false" ht="15.75" hidden="false" customHeight="false" outlineLevel="0" collapsed="false">
      <c r="B214" s="10" t="n">
        <v>47</v>
      </c>
      <c r="C214" s="10" t="n">
        <v>30</v>
      </c>
      <c r="D214" s="11" t="s">
        <v>376</v>
      </c>
      <c r="H214" s="29" t="n">
        <f aca="false">IF(OR(RIGHT(D214,1)="V",RIGHT(D214,1)="J"),VALUE(LEFT(D214,LEN(D214)-1)),D214)</f>
        <v>3</v>
      </c>
      <c r="I214" s="28" t="str">
        <f aca="false">Q214&amp;COUNTIF($H$2:$H214,H214)</f>
        <v>Lothian Running Club20</v>
      </c>
      <c r="J214" s="28" t="str">
        <f aca="false">VLOOKUP(L214,ClubNames,2,FALSE())&amp;COUNTIF($L$2:$L214,L214)</f>
        <v>PH Racing Club2</v>
      </c>
      <c r="L214" s="10" t="n">
        <v>45</v>
      </c>
      <c r="M214" s="31" t="s">
        <v>857</v>
      </c>
      <c r="O214" s="9" t="n">
        <v>213</v>
      </c>
      <c r="P214" s="14" t="str">
        <f aca="false">VLOOKUP(I214,J:M,4,FALSE())&amp;IF(RIGHT(D214,1)="V"," (V)",IF(RIGHT(D214,1)="J"," (J)",""))</f>
        <v>Mick McKeon (V)</v>
      </c>
      <c r="Q214" s="14" t="str">
        <f aca="false">VLOOKUP(H214,ClubNames,2,FALSE())</f>
        <v>Lothian Running Club</v>
      </c>
      <c r="R214" s="15" t="n">
        <f aca="false">TIME(A214,B214,C214)</f>
        <v>0.0329861111111111</v>
      </c>
      <c r="S214" s="81" t="b">
        <f aca="false">R214&gt;=R213</f>
        <v>1</v>
      </c>
    </row>
    <row r="215" customFormat="false" ht="15.75" hidden="false" customHeight="false" outlineLevel="0" collapsed="false">
      <c r="B215" s="10" t="n">
        <v>47</v>
      </c>
      <c r="C215" s="10" t="n">
        <v>50</v>
      </c>
      <c r="D215" s="11" t="s">
        <v>359</v>
      </c>
      <c r="H215" s="29" t="n">
        <f aca="false">IF(OR(RIGHT(D215,1)="V",RIGHT(D215,1)="J"),VALUE(LEFT(D215,LEN(D215)-1)),D215)</f>
        <v>18</v>
      </c>
      <c r="I215" s="28" t="str">
        <f aca="false">Q215&amp;COUNTIF($H$2:$H215,H215)</f>
        <v>Central AC23</v>
      </c>
      <c r="J215" s="28" t="str">
        <f aca="false">VLOOKUP(L215,ClubNames,2,FALSE())&amp;COUNTIF($L$2:$L215,L215)</f>
        <v>PH Racing Club3</v>
      </c>
      <c r="L215" s="10" t="n">
        <v>45</v>
      </c>
      <c r="M215" s="31" t="s">
        <v>858</v>
      </c>
      <c r="O215" s="9" t="n">
        <v>214</v>
      </c>
      <c r="P215" s="14" t="str">
        <f aca="false">VLOOKUP(I215,J:M,4,FALSE())&amp;IF(RIGHT(D215,1)="V"," (V)",IF(RIGHT(D215,1)="J"," (J)",""))</f>
        <v>Allan Gall (V)</v>
      </c>
      <c r="Q215" s="14" t="str">
        <f aca="false">VLOOKUP(H215,ClubNames,2,FALSE())</f>
        <v>Central AC</v>
      </c>
      <c r="R215" s="15" t="n">
        <f aca="false">TIME(A215,B215,C215)</f>
        <v>0.0332175925925926</v>
      </c>
      <c r="S215" s="81" t="b">
        <f aca="false">R215&gt;=R214</f>
        <v>1</v>
      </c>
    </row>
    <row r="216" customFormat="false" ht="15.75" hidden="false" customHeight="false" outlineLevel="0" collapsed="false">
      <c r="B216" s="10" t="n">
        <v>48</v>
      </c>
      <c r="C216" s="10" t="n">
        <v>1</v>
      </c>
      <c r="D216" s="11" t="s">
        <v>771</v>
      </c>
      <c r="H216" s="29" t="n">
        <f aca="false">IF(OR(RIGHT(D216,1)="V",RIGHT(D216,1)="J"),VALUE(LEFT(D216,LEN(D216)-1)),D216)</f>
        <v>16</v>
      </c>
      <c r="I216" s="28" t="str">
        <f aca="false">Q216&amp;COUNTIF($H$2:$H216,H216)</f>
        <v>Dundee Hawkhill Harriers4</v>
      </c>
      <c r="J216" s="28" t="str">
        <f aca="false">VLOOKUP(L216,ClubNames,2,FALSE())&amp;COUNTIF($L$2:$L216,L216)</f>
        <v>PH Racing Club4</v>
      </c>
      <c r="L216" s="10" t="n">
        <v>45</v>
      </c>
      <c r="M216" s="31" t="s">
        <v>859</v>
      </c>
      <c r="O216" s="9" t="n">
        <v>215</v>
      </c>
      <c r="P216" s="14" t="str">
        <f aca="false">VLOOKUP(I216,J:M,4,FALSE())&amp;IF(RIGHT(D216,1)="V"," (V)",IF(RIGHT(D216,1)="J"," (J)",""))</f>
        <v>Guillermo Hernandez (V)</v>
      </c>
      <c r="Q216" s="14" t="str">
        <f aca="false">VLOOKUP(H216,ClubNames,2,FALSE())</f>
        <v>Dundee Hawkhill Harriers</v>
      </c>
      <c r="R216" s="15" t="n">
        <f aca="false">TIME(A216,B216,C216)</f>
        <v>0.0333449074074074</v>
      </c>
      <c r="S216" s="81" t="b">
        <f aca="false">R216&gt;=R215</f>
        <v>1</v>
      </c>
    </row>
    <row r="217" customFormat="false" ht="15.75" hidden="false" customHeight="false" outlineLevel="0" collapsed="false">
      <c r="B217" s="10" t="n">
        <v>48</v>
      </c>
      <c r="C217" s="10" t="n">
        <v>9</v>
      </c>
      <c r="D217" s="11" t="s">
        <v>307</v>
      </c>
      <c r="H217" s="29" t="n">
        <f aca="false">IF(OR(RIGHT(D217,1)="V",RIGHT(D217,1)="J"),VALUE(LEFT(D217,LEN(D217)-1)),D217)</f>
        <v>1</v>
      </c>
      <c r="I217" s="28" t="str">
        <f aca="false">Q217&amp;COUNTIF($H$2:$H217,H217)</f>
        <v>Edinburgh AC22</v>
      </c>
      <c r="J217" s="28" t="str">
        <f aca="false">VLOOKUP(L217,ClubNames,2,FALSE())&amp;COUNTIF($L$2:$L217,L217)</f>
        <v>PH Racing Club5</v>
      </c>
      <c r="L217" s="10" t="n">
        <v>45</v>
      </c>
      <c r="M217" s="31" t="s">
        <v>860</v>
      </c>
      <c r="O217" s="9" t="n">
        <v>216</v>
      </c>
      <c r="P217" s="14" t="str">
        <f aca="false">VLOOKUP(I217,J:M,4,FALSE())&amp;IF(RIGHT(D217,1)="V"," (V)",IF(RIGHT(D217,1)="J"," (J)",""))</f>
        <v>David Steele (V)</v>
      </c>
      <c r="Q217" s="14" t="str">
        <f aca="false">VLOOKUP(H217,ClubNames,2,FALSE())</f>
        <v>Edinburgh AC</v>
      </c>
      <c r="R217" s="15" t="n">
        <f aca="false">TIME(A217,B217,C217)</f>
        <v>0.0334375</v>
      </c>
      <c r="S217" s="81" t="b">
        <f aca="false">R217&gt;=R216</f>
        <v>1</v>
      </c>
    </row>
    <row r="218" customFormat="false" ht="15.75" hidden="false" customHeight="false" outlineLevel="0" collapsed="false">
      <c r="B218" s="10" t="n">
        <v>48</v>
      </c>
      <c r="C218" s="10" t="n">
        <v>40</v>
      </c>
      <c r="D218" s="11" t="s">
        <v>428</v>
      </c>
      <c r="H218" s="29" t="n">
        <f aca="false">IF(OR(RIGHT(D218,1)="V",RIGHT(D218,1)="J"),VALUE(LEFT(D218,LEN(D218)-1)),D218)</f>
        <v>26</v>
      </c>
      <c r="I218" s="28" t="str">
        <f aca="false">Q218&amp;COUNTIF($H$2:$H218,H218)</f>
        <v>Wee County Harriers4</v>
      </c>
      <c r="J218" s="28" t="str">
        <f aca="false">VLOOKUP(L218,ClubNames,2,FALSE())&amp;COUNTIF($L$2:$L218,L218)</f>
        <v>PH Racing Club6</v>
      </c>
      <c r="L218" s="10" t="n">
        <v>45</v>
      </c>
      <c r="M218" s="31" t="s">
        <v>861</v>
      </c>
      <c r="O218" s="9" t="n">
        <v>217</v>
      </c>
      <c r="P218" s="14" t="str">
        <f aca="false">VLOOKUP(I218,J:M,4,FALSE())&amp;IF(RIGHT(D218,1)="V"," (V)",IF(RIGHT(D218,1)="J"," (J)",""))</f>
        <v>Ian Gathergood  (V)</v>
      </c>
      <c r="Q218" s="14" t="str">
        <f aca="false">VLOOKUP(H218,ClubNames,2,FALSE())</f>
        <v>Wee County Harriers</v>
      </c>
      <c r="R218" s="15" t="n">
        <f aca="false">TIME(A218,B218,C218)</f>
        <v>0.0337962962962963</v>
      </c>
      <c r="S218" s="81" t="b">
        <f aca="false">R218&gt;=R217</f>
        <v>1</v>
      </c>
    </row>
    <row r="219" customFormat="false" ht="15.75" hidden="false" customHeight="false" outlineLevel="0" collapsed="false">
      <c r="B219" s="10" t="n">
        <v>48</v>
      </c>
      <c r="C219" s="10" t="n">
        <v>40</v>
      </c>
      <c r="D219" s="11" t="s">
        <v>428</v>
      </c>
      <c r="H219" s="29" t="n">
        <f aca="false">IF(OR(RIGHT(D219,1)="V",RIGHT(D219,1)="J"),VALUE(LEFT(D219,LEN(D219)-1)),D219)</f>
        <v>26</v>
      </c>
      <c r="I219" s="28" t="str">
        <f aca="false">Q219&amp;COUNTIF($H$2:$H219,H219)</f>
        <v>Wee County Harriers5</v>
      </c>
      <c r="J219" s="28" t="str">
        <f aca="false">VLOOKUP(L219,ClubNames,2,FALSE())&amp;COUNTIF($L$2:$L219,L219)</f>
        <v>Kinross Road Runners1</v>
      </c>
      <c r="L219" s="10" t="n">
        <v>47</v>
      </c>
      <c r="M219" s="38" t="s">
        <v>862</v>
      </c>
      <c r="O219" s="9" t="n">
        <v>218</v>
      </c>
      <c r="P219" s="14" t="str">
        <f aca="false">VLOOKUP(I219,J:M,4,FALSE())&amp;IF(RIGHT(D219,1)="V"," (V)",IF(RIGHT(D219,1)="J"," (J)",""))</f>
        <v>Barry Ure  (V)</v>
      </c>
      <c r="Q219" s="14" t="str">
        <f aca="false">VLOOKUP(H219,ClubNames,2,FALSE())</f>
        <v>Wee County Harriers</v>
      </c>
      <c r="R219" s="15" t="n">
        <f aca="false">TIME(A219,B219,C219)</f>
        <v>0.0337962962962963</v>
      </c>
      <c r="S219" s="81" t="b">
        <f aca="false">R219&gt;=R218</f>
        <v>1</v>
      </c>
    </row>
    <row r="220" customFormat="false" ht="15.75" hidden="false" customHeight="false" outlineLevel="0" collapsed="false">
      <c r="B220" s="10" t="n">
        <v>49</v>
      </c>
      <c r="C220" s="10" t="n">
        <v>3</v>
      </c>
      <c r="D220" s="11" t="s">
        <v>376</v>
      </c>
      <c r="H220" s="29" t="n">
        <f aca="false">IF(OR(RIGHT(D220,1)="V",RIGHT(D220,1)="J"),VALUE(LEFT(D220,LEN(D220)-1)),D220)</f>
        <v>3</v>
      </c>
      <c r="I220" s="28" t="str">
        <f aca="false">Q220&amp;COUNTIF($H$2:$H220,H220)</f>
        <v>Lothian Running Club21</v>
      </c>
      <c r="J220" s="28" t="str">
        <f aca="false">VLOOKUP(L220,ClubNames,2,FALSE())&amp;COUNTIF($L$2:$L220,L220)</f>
        <v>Kinross Road Runners2</v>
      </c>
      <c r="L220" s="10" t="n">
        <v>47</v>
      </c>
      <c r="M220" s="38" t="s">
        <v>863</v>
      </c>
      <c r="O220" s="9" t="n">
        <v>219</v>
      </c>
      <c r="P220" s="14" t="str">
        <f aca="false">VLOOKUP(I220,J:M,4,FALSE())&amp;IF(RIGHT(D220,1)="V"," (V)",IF(RIGHT(D220,1)="J"," (J)",""))</f>
        <v>Stuart Marsden (V)</v>
      </c>
      <c r="Q220" s="14" t="str">
        <f aca="false">VLOOKUP(H220,ClubNames,2,FALSE())</f>
        <v>Lothian Running Club</v>
      </c>
      <c r="R220" s="15" t="n">
        <f aca="false">TIME(A220,B220,C220)</f>
        <v>0.0340625</v>
      </c>
      <c r="S220" s="81" t="b">
        <f aca="false">R220&gt;=R219</f>
        <v>1</v>
      </c>
    </row>
    <row r="221" customFormat="false" ht="15.75" hidden="false" customHeight="false" outlineLevel="0" collapsed="false">
      <c r="B221" s="10" t="n">
        <v>49</v>
      </c>
      <c r="C221" s="10" t="n">
        <v>13</v>
      </c>
      <c r="D221" s="11" t="s">
        <v>307</v>
      </c>
      <c r="H221" s="29" t="n">
        <f aca="false">IF(OR(RIGHT(D221,1)="V",RIGHT(D221,1)="J"),VALUE(LEFT(D221,LEN(D221)-1)),D221)</f>
        <v>1</v>
      </c>
      <c r="I221" s="28" t="str">
        <f aca="false">Q221&amp;COUNTIF($H$2:$H221,H221)</f>
        <v>Edinburgh AC23</v>
      </c>
      <c r="J221" s="28" t="str">
        <f aca="false">VLOOKUP(L221,ClubNames,2,FALSE())&amp;COUNTIF($L$2:$L221,L221)</f>
        <v>Stirling University AC1</v>
      </c>
      <c r="L221" s="10" t="n">
        <v>50</v>
      </c>
      <c r="M221" s="68" t="s">
        <v>864</v>
      </c>
      <c r="O221" s="9" t="n">
        <v>220</v>
      </c>
      <c r="P221" s="14" t="str">
        <f aca="false">VLOOKUP(I221,J:M,4,FALSE())&amp;IF(RIGHT(D221,1)="V"," (V)",IF(RIGHT(D221,1)="J"," (J)",""))</f>
        <v>Eric Stevenson (V)</v>
      </c>
      <c r="Q221" s="14" t="str">
        <f aca="false">VLOOKUP(H221,ClubNames,2,FALSE())</f>
        <v>Edinburgh AC</v>
      </c>
      <c r="R221" s="15" t="n">
        <f aca="false">TIME(A221,B221,C221)</f>
        <v>0.0341782407407407</v>
      </c>
      <c r="S221" s="81" t="b">
        <f aca="false">R221&gt;=R220</f>
        <v>1</v>
      </c>
    </row>
    <row r="222" customFormat="false" ht="15.75" hidden="false" customHeight="false" outlineLevel="0" collapsed="false">
      <c r="B222" s="10" t="n">
        <v>49</v>
      </c>
      <c r="C222" s="10" t="n">
        <v>23</v>
      </c>
      <c r="D222" s="11" t="s">
        <v>302</v>
      </c>
      <c r="H222" s="29" t="n">
        <f aca="false">IF(OR(RIGHT(D222,1)="V",RIGHT(D222,1)="J"),VALUE(LEFT(D222,LEN(D222)-1)),D222)</f>
        <v>23</v>
      </c>
      <c r="I222" s="28" t="str">
        <f aca="false">Q222&amp;COUNTIF($H$2:$H222,H222)</f>
        <v>Dundee Road Runners AC10</v>
      </c>
      <c r="J222" s="28" t="str">
        <f aca="false">VLOOKUP(L222,ClubNames,2,FALSE())&amp;COUNTIF($L$2:$L222,L222)</f>
        <v>Stirling University AC2</v>
      </c>
      <c r="L222" s="10" t="n">
        <v>50</v>
      </c>
      <c r="M222" s="68" t="s">
        <v>865</v>
      </c>
      <c r="O222" s="9" t="n">
        <v>221</v>
      </c>
      <c r="P222" s="14" t="str">
        <f aca="false">VLOOKUP(I222,J:M,4,FALSE())&amp;IF(RIGHT(D222,1)="V"," (V)",IF(RIGHT(D222,1)="J"," (J)",""))</f>
        <v>Keith Gelly (V)</v>
      </c>
      <c r="Q222" s="14" t="str">
        <f aca="false">VLOOKUP(H222,ClubNames,2,FALSE())</f>
        <v>Dundee Road Runners AC</v>
      </c>
      <c r="R222" s="15" t="n">
        <f aca="false">TIME(A222,B222,C222)</f>
        <v>0.0342939814814815</v>
      </c>
      <c r="S222" s="81" t="b">
        <f aca="false">R222&gt;=R221</f>
        <v>1</v>
      </c>
    </row>
    <row r="223" customFormat="false" ht="15.75" hidden="false" customHeight="false" outlineLevel="0" collapsed="false">
      <c r="B223" s="10" t="n">
        <v>50</v>
      </c>
      <c r="C223" s="10" t="n">
        <v>12</v>
      </c>
      <c r="D223" s="11" t="s">
        <v>866</v>
      </c>
      <c r="H223" s="29" t="n">
        <f aca="false">IF(OR(RIGHT(D223,1)="V",RIGHT(D223,1)="J"),VALUE(LEFT(D223,LEN(D223)-1)),D223)</f>
        <v>36</v>
      </c>
      <c r="I223" s="28" t="str">
        <f aca="false">Q223&amp;COUNTIF($H$2:$H223,H223)</f>
        <v>Banchory Stonehaven AC2</v>
      </c>
      <c r="J223" s="28" t="str">
        <f aca="false">VLOOKUP(L223,ClubNames,2,FALSE())&amp;COUNTIF($L$2:$L223,L223)</f>
        <v>Stirling University AC3</v>
      </c>
      <c r="L223" s="10" t="n">
        <v>50</v>
      </c>
      <c r="M223" s="68" t="s">
        <v>867</v>
      </c>
      <c r="O223" s="9" t="n">
        <v>222</v>
      </c>
      <c r="P223" s="14" t="str">
        <f aca="false">VLOOKUP(I223,J:M,4,FALSE())&amp;IF(RIGHT(D223,1)="V"," (V)",IF(RIGHT(D223,1)="J"," (J)",""))</f>
        <v>Finlay Thom (V)</v>
      </c>
      <c r="Q223" s="14" t="str">
        <f aca="false">VLOOKUP(H223,ClubNames,2,FALSE())</f>
        <v>Banchory Stonehaven AC</v>
      </c>
      <c r="R223" s="15" t="n">
        <f aca="false">TIME(A223,B223,C223)</f>
        <v>0.0348611111111111</v>
      </c>
      <c r="S223" s="81" t="b">
        <f aca="false">R223&gt;=R222</f>
        <v>1</v>
      </c>
    </row>
    <row r="224" customFormat="false" ht="15.75" hidden="false" customHeight="false" outlineLevel="0" collapsed="false">
      <c r="B224" s="10" t="n">
        <v>54</v>
      </c>
      <c r="C224" s="10" t="n">
        <v>23</v>
      </c>
      <c r="D224" s="11" t="s">
        <v>300</v>
      </c>
      <c r="H224" s="29" t="n">
        <f aca="false">IF(OR(RIGHT(D224,1)="V",RIGHT(D224,1)="J"),VALUE(LEFT(D224,LEN(D224)-1)),D224)</f>
        <v>45</v>
      </c>
      <c r="I224" s="28" t="str">
        <f aca="false">Q224&amp;COUNTIF($H$2:$H224,H224)</f>
        <v>PH Racing Club6</v>
      </c>
      <c r="J224" s="28" t="str">
        <f aca="false">VLOOKUP(L224,ClubNames,2,FALSE())&amp;COUNTIF($L$2:$L224,L224)</f>
        <v>Stirling University AC4</v>
      </c>
      <c r="L224" s="10" t="n">
        <v>50</v>
      </c>
      <c r="M224" s="68" t="s">
        <v>868</v>
      </c>
      <c r="O224" s="9" t="n">
        <v>223</v>
      </c>
      <c r="P224" s="14" t="str">
        <f aca="false">VLOOKUP(I224,J:M,4,FALSE())&amp;IF(RIGHT(D224,1)="V"," (V)",IF(RIGHT(D224,1)="J"," (J)",""))</f>
        <v>Robert Milton (V)</v>
      </c>
      <c r="Q224" s="14" t="str">
        <f aca="false">VLOOKUP(H224,ClubNames,2,FALSE())</f>
        <v>PH Racing Club</v>
      </c>
      <c r="R224" s="15" t="n">
        <f aca="false">TIME(A224,B224,C224)</f>
        <v>0.0377662037037037</v>
      </c>
      <c r="S224" s="81" t="b">
        <f aca="false">R224&gt;=R223</f>
        <v>1</v>
      </c>
    </row>
    <row r="225" customFormat="false" ht="15.75" hidden="false" customHeight="false" outlineLevel="0" collapsed="false">
      <c r="H225" s="29" t="n">
        <f aca="false">IF(OR(RIGHT(D225,1)="V",RIGHT(D225,1)="J"),VALUE(LEFT(D225,LEN(D225)-1)),D225)</f>
        <v>0</v>
      </c>
      <c r="I225" s="28" t="e">
        <f aca="false">Q225&amp;COUNTIF($H$2:$H225,H225)</f>
        <v>#N/A</v>
      </c>
      <c r="J225" s="28" t="e">
        <f aca="false">VLOOKUP(L225,ClubNames,2,FALSE())&amp;COUNTIF($L$2:$L225,L225)</f>
        <v>#N/A</v>
      </c>
      <c r="O225" s="9" t="n">
        <v>224</v>
      </c>
      <c r="P225" s="14" t="e">
        <f aca="false">VLOOKUP(I225,J:M,4,FALSE())&amp;IF(RIGHT(D225,1)="V"," (V)",IF(RIGHT(D225,1)="J"," (J)",""))</f>
        <v>#N/A</v>
      </c>
      <c r="Q225" s="14" t="e">
        <f aca="false">VLOOKUP(H225,ClubNames,2,FALSE())</f>
        <v>#N/A</v>
      </c>
      <c r="R225" s="15" t="n">
        <f aca="false">TIME(A225,B225,C225)</f>
        <v>0</v>
      </c>
      <c r="S225" s="81" t="b">
        <f aca="false">R225&gt;=R224</f>
        <v>0</v>
      </c>
    </row>
    <row r="226" customFormat="false" ht="15.75" hidden="false" customHeight="false" outlineLevel="0" collapsed="false">
      <c r="H226" s="29" t="n">
        <f aca="false">IF(OR(RIGHT(D226,1)="V",RIGHT(D226,1)="J"),VALUE(LEFT(D226,LEN(D226)-1)),D226)</f>
        <v>0</v>
      </c>
      <c r="I226" s="28" t="e">
        <f aca="false">Q226&amp;COUNTIF($H$2:$H226,H226)</f>
        <v>#N/A</v>
      </c>
      <c r="J226" s="28" t="e">
        <f aca="false">VLOOKUP(L226,ClubNames,2,FALSE())&amp;COUNTIF($L$2:$L226,L226)</f>
        <v>#N/A</v>
      </c>
      <c r="O226" s="9" t="n">
        <v>225</v>
      </c>
      <c r="P226" s="14" t="e">
        <f aca="false">VLOOKUP(I226,J:M,4,FALSE())&amp;IF(RIGHT(D226,1)="V"," (V)",IF(RIGHT(D226,1)="J"," (J)",""))</f>
        <v>#N/A</v>
      </c>
      <c r="Q226" s="14" t="e">
        <f aca="false">VLOOKUP(H226,ClubNames,2,FALSE())</f>
        <v>#N/A</v>
      </c>
      <c r="R226" s="15" t="n">
        <f aca="false">TIME(A226,B226,C226)</f>
        <v>0</v>
      </c>
      <c r="S226" s="81" t="b">
        <f aca="false">R226&gt;=R225</f>
        <v>1</v>
      </c>
    </row>
    <row r="227" customFormat="false" ht="15.75" hidden="false" customHeight="false" outlineLevel="0" collapsed="false">
      <c r="H227" s="29" t="n">
        <f aca="false">IF(OR(RIGHT(D227,1)="V",RIGHT(D227,1)="J"),VALUE(LEFT(D227,LEN(D227)-1)),D227)</f>
        <v>0</v>
      </c>
      <c r="I227" s="28" t="e">
        <f aca="false">Q227&amp;COUNTIF($H$2:$H227,H227)</f>
        <v>#N/A</v>
      </c>
      <c r="J227" s="28" t="e">
        <f aca="false">VLOOKUP(L227,ClubNames,2,FALSE())&amp;COUNTIF($L$2:$L227,L227)</f>
        <v>#N/A</v>
      </c>
      <c r="O227" s="9" t="n">
        <v>226</v>
      </c>
      <c r="P227" s="14" t="e">
        <f aca="false">VLOOKUP(I227,J:M,4,FALSE())&amp;IF(RIGHT(D227,1)="V"," (V)",IF(RIGHT(D227,1)="J"," (J)",""))</f>
        <v>#N/A</v>
      </c>
      <c r="Q227" s="14" t="e">
        <f aca="false">VLOOKUP(H227,ClubNames,2,FALSE())</f>
        <v>#N/A</v>
      </c>
      <c r="R227" s="15" t="n">
        <f aca="false">TIME(A227,B227,C227)</f>
        <v>0</v>
      </c>
      <c r="S227" s="81" t="b">
        <f aca="false">R227&gt;=R226</f>
        <v>1</v>
      </c>
    </row>
    <row r="228" customFormat="false" ht="15.75" hidden="false" customHeight="false" outlineLevel="0" collapsed="false">
      <c r="H228" s="29" t="n">
        <f aca="false">IF(OR(RIGHT(D228,1)="V",RIGHT(D228,1)="J"),VALUE(LEFT(D228,LEN(D228)-1)),D228)</f>
        <v>0</v>
      </c>
      <c r="I228" s="28" t="e">
        <f aca="false">Q228&amp;COUNTIF($H$2:$H228,H228)</f>
        <v>#N/A</v>
      </c>
      <c r="J228" s="28" t="e">
        <f aca="false">VLOOKUP(L228,ClubNames,2,FALSE())&amp;COUNTIF($L$2:$L228,L228)</f>
        <v>#N/A</v>
      </c>
      <c r="O228" s="9" t="n">
        <v>227</v>
      </c>
      <c r="P228" s="14" t="e">
        <f aca="false">VLOOKUP(I228,J:M,4,FALSE())&amp;IF(RIGHT(D228,1)="V"," (V)",IF(RIGHT(D228,1)="J"," (J)",""))</f>
        <v>#N/A</v>
      </c>
      <c r="Q228" s="14" t="e">
        <f aca="false">VLOOKUP(H228,ClubNames,2,FALSE())</f>
        <v>#N/A</v>
      </c>
      <c r="R228" s="15" t="n">
        <f aca="false">TIME(A228,B228,C228)</f>
        <v>0</v>
      </c>
      <c r="S228" s="81" t="b">
        <f aca="false">R228&gt;=R227</f>
        <v>1</v>
      </c>
    </row>
    <row r="229" customFormat="false" ht="15.75" hidden="false" customHeight="false" outlineLevel="0" collapsed="false">
      <c r="H229" s="29" t="n">
        <f aca="false">IF(OR(RIGHT(D229,1)="V",RIGHT(D229,1)="J"),VALUE(LEFT(D229,LEN(D229)-1)),D229)</f>
        <v>0</v>
      </c>
      <c r="I229" s="28" t="e">
        <f aca="false">Q229&amp;COUNTIF($H$2:$H229,H229)</f>
        <v>#N/A</v>
      </c>
      <c r="J229" s="28" t="e">
        <f aca="false">VLOOKUP(L229,ClubNames,2,FALSE())&amp;COUNTIF($L$2:$L229,L229)</f>
        <v>#N/A</v>
      </c>
      <c r="O229" s="9" t="n">
        <v>228</v>
      </c>
      <c r="P229" s="14" t="e">
        <f aca="false">VLOOKUP(I229,J:M,4,FALSE())&amp;IF(RIGHT(D229,1)="V"," (V)",IF(RIGHT(D229,1)="J"," (J)",""))</f>
        <v>#N/A</v>
      </c>
      <c r="Q229" s="14" t="e">
        <f aca="false">VLOOKUP(H229,ClubNames,2,FALSE())</f>
        <v>#N/A</v>
      </c>
      <c r="R229" s="15" t="n">
        <f aca="false">TIME(A229,B229,C229)</f>
        <v>0</v>
      </c>
      <c r="S229" s="81" t="b">
        <f aca="false">R229&gt;=R228</f>
        <v>1</v>
      </c>
    </row>
    <row r="230" customFormat="false" ht="15.75" hidden="false" customHeight="false" outlineLevel="0" collapsed="false">
      <c r="H230" s="29" t="n">
        <f aca="false">IF(OR(RIGHT(D230,1)="V",RIGHT(D230,1)="J"),VALUE(LEFT(D230,LEN(D230)-1)),D230)</f>
        <v>0</v>
      </c>
      <c r="I230" s="28" t="e">
        <f aca="false">Q230&amp;COUNTIF($H$2:$H230,H230)</f>
        <v>#N/A</v>
      </c>
      <c r="J230" s="28" t="e">
        <f aca="false">VLOOKUP(L230,ClubNames,2,FALSE())&amp;COUNTIF($L$2:$L230,L230)</f>
        <v>#N/A</v>
      </c>
      <c r="O230" s="9" t="n">
        <v>229</v>
      </c>
      <c r="P230" s="14" t="e">
        <f aca="false">VLOOKUP(I230,J:M,4,FALSE())&amp;IF(RIGHT(D230,1)="V"," (V)",IF(RIGHT(D230,1)="J"," (J)",""))</f>
        <v>#N/A</v>
      </c>
      <c r="Q230" s="14" t="e">
        <f aca="false">VLOOKUP(H230,ClubNames,2,FALSE())</f>
        <v>#N/A</v>
      </c>
      <c r="R230" s="15" t="n">
        <f aca="false">TIME(A230,B230,C230)</f>
        <v>0</v>
      </c>
      <c r="S230" s="81" t="b">
        <f aca="false">R230&gt;=R229</f>
        <v>1</v>
      </c>
    </row>
    <row r="231" customFormat="false" ht="15.75" hidden="false" customHeight="false" outlineLevel="0" collapsed="false">
      <c r="H231" s="29" t="n">
        <f aca="false">IF(OR(RIGHT(D231,1)="V",RIGHT(D231,1)="J"),VALUE(LEFT(D231,LEN(D231)-1)),D231)</f>
        <v>0</v>
      </c>
      <c r="I231" s="28" t="e">
        <f aca="false">Q231&amp;COUNTIF($H$2:$H231,H231)</f>
        <v>#N/A</v>
      </c>
      <c r="J231" s="28" t="e">
        <f aca="false">VLOOKUP(L231,ClubNames,2,FALSE())&amp;COUNTIF($L$2:$L231,L231)</f>
        <v>#N/A</v>
      </c>
      <c r="O231" s="9" t="n">
        <v>230</v>
      </c>
      <c r="P231" s="14" t="e">
        <f aca="false">VLOOKUP(I231,J:M,4,FALSE())&amp;IF(RIGHT(D231,1)="V"," (V)",IF(RIGHT(D231,1)="J"," (J)",""))</f>
        <v>#N/A</v>
      </c>
      <c r="Q231" s="14" t="e">
        <f aca="false">VLOOKUP(H231,ClubNames,2,FALSE())</f>
        <v>#N/A</v>
      </c>
      <c r="R231" s="15" t="n">
        <f aca="false">TIME(A231,B231,C231)</f>
        <v>0</v>
      </c>
      <c r="S231" s="81" t="b">
        <f aca="false">R231&gt;=R230</f>
        <v>1</v>
      </c>
    </row>
    <row r="232" customFormat="false" ht="15.75" hidden="false" customHeight="false" outlineLevel="0" collapsed="false">
      <c r="H232" s="29" t="n">
        <f aca="false">IF(OR(RIGHT(D232,1)="V",RIGHT(D232,1)="J"),VALUE(LEFT(D232,LEN(D232)-1)),D232)</f>
        <v>0</v>
      </c>
      <c r="I232" s="28" t="e">
        <f aca="false">Q232&amp;COUNTIF($H$2:$H232,H232)</f>
        <v>#N/A</v>
      </c>
      <c r="J232" s="28" t="e">
        <f aca="false">VLOOKUP(L232,ClubNames,2,FALSE())&amp;COUNTIF($L$2:$L232,L232)</f>
        <v>#N/A</v>
      </c>
      <c r="O232" s="9" t="n">
        <v>231</v>
      </c>
      <c r="P232" s="14" t="e">
        <f aca="false">VLOOKUP(I232,J:M,4,FALSE())&amp;IF(RIGHT(D232,1)="V"," (V)",IF(RIGHT(D232,1)="J"," (J)",""))</f>
        <v>#N/A</v>
      </c>
      <c r="Q232" s="14" t="e">
        <f aca="false">VLOOKUP(H232,ClubNames,2,FALSE())</f>
        <v>#N/A</v>
      </c>
      <c r="R232" s="15" t="n">
        <f aca="false">TIME(A232,B232,C232)</f>
        <v>0</v>
      </c>
      <c r="S232" s="81" t="b">
        <f aca="false">R232&gt;=R231</f>
        <v>1</v>
      </c>
    </row>
    <row r="233" customFormat="false" ht="15.75" hidden="false" customHeight="false" outlineLevel="0" collapsed="false">
      <c r="H233" s="29" t="n">
        <f aca="false">IF(OR(RIGHT(D233,1)="V",RIGHT(D233,1)="J"),VALUE(LEFT(D233,LEN(D233)-1)),D233)</f>
        <v>0</v>
      </c>
      <c r="I233" s="28" t="e">
        <f aca="false">Q233&amp;COUNTIF($H$2:$H233,H233)</f>
        <v>#N/A</v>
      </c>
      <c r="J233" s="28" t="e">
        <f aca="false">VLOOKUP(L233,ClubNames,2,FALSE())&amp;COUNTIF($L$2:$L233,L233)</f>
        <v>#N/A</v>
      </c>
      <c r="O233" s="9" t="n">
        <v>232</v>
      </c>
      <c r="P233" s="14" t="e">
        <f aca="false">VLOOKUP(I233,J:M,4,FALSE())&amp;IF(RIGHT(D233,1)="V"," (V)",IF(RIGHT(D233,1)="J"," (J)",""))</f>
        <v>#N/A</v>
      </c>
      <c r="Q233" s="14" t="e">
        <f aca="false">VLOOKUP(H233,ClubNames,2,FALSE())</f>
        <v>#N/A</v>
      </c>
      <c r="R233" s="15" t="n">
        <f aca="false">TIME(A233,B233,C233)</f>
        <v>0</v>
      </c>
      <c r="S233" s="81" t="b">
        <f aca="false">R233&gt;=R232</f>
        <v>1</v>
      </c>
    </row>
    <row r="234" customFormat="false" ht="15.75" hidden="false" customHeight="false" outlineLevel="0" collapsed="false">
      <c r="H234" s="29" t="n">
        <f aca="false">IF(OR(RIGHT(D234,1)="V",RIGHT(D234,1)="J"),VALUE(LEFT(D234,LEN(D234)-1)),D234)</f>
        <v>0</v>
      </c>
      <c r="I234" s="28" t="e">
        <f aca="false">Q234&amp;COUNTIF($H$2:$H234,H234)</f>
        <v>#N/A</v>
      </c>
      <c r="J234" s="28" t="e">
        <f aca="false">VLOOKUP(L234,ClubNames,2,FALSE())&amp;COUNTIF($L$2:$L234,L234)</f>
        <v>#N/A</v>
      </c>
      <c r="O234" s="9" t="n">
        <v>233</v>
      </c>
      <c r="P234" s="14" t="e">
        <f aca="false">VLOOKUP(I234,J:M,4,FALSE())&amp;IF(RIGHT(D234,1)="V"," (V)",IF(RIGHT(D234,1)="J"," (J)",""))</f>
        <v>#N/A</v>
      </c>
      <c r="Q234" s="14" t="e">
        <f aca="false">VLOOKUP(H234,ClubNames,2,FALSE())</f>
        <v>#N/A</v>
      </c>
      <c r="R234" s="15" t="n">
        <f aca="false">TIME(A234,B234,C234)</f>
        <v>0</v>
      </c>
      <c r="S234" s="81" t="b">
        <f aca="false">R234&gt;=R233</f>
        <v>1</v>
      </c>
    </row>
    <row r="235" customFormat="false" ht="15.75" hidden="false" customHeight="false" outlineLevel="0" collapsed="false">
      <c r="H235" s="29" t="n">
        <f aca="false">IF(OR(RIGHT(D235,1)="V",RIGHT(D235,1)="J"),VALUE(LEFT(D235,LEN(D235)-1)),D235)</f>
        <v>0</v>
      </c>
      <c r="I235" s="28" t="e">
        <f aca="false">Q235&amp;COUNTIF($H$2:$H235,H235)</f>
        <v>#N/A</v>
      </c>
      <c r="J235" s="28" t="e">
        <f aca="false">VLOOKUP(L235,ClubNames,2,FALSE())&amp;COUNTIF($L$2:$L235,L235)</f>
        <v>#N/A</v>
      </c>
      <c r="O235" s="9" t="n">
        <v>234</v>
      </c>
      <c r="P235" s="14" t="e">
        <f aca="false">VLOOKUP(I235,J:M,4,FALSE())&amp;IF(RIGHT(D235,1)="V"," (V)",IF(RIGHT(D235,1)="J"," (J)",""))</f>
        <v>#N/A</v>
      </c>
      <c r="Q235" s="14" t="e">
        <f aca="false">VLOOKUP(H235,ClubNames,2,FALSE())</f>
        <v>#N/A</v>
      </c>
      <c r="R235" s="15" t="n">
        <f aca="false">TIME(A235,B235,C235)</f>
        <v>0</v>
      </c>
      <c r="S235" s="81" t="b">
        <f aca="false">R235&gt;=R234</f>
        <v>1</v>
      </c>
    </row>
    <row r="236" customFormat="false" ht="15.75" hidden="false" customHeight="false" outlineLevel="0" collapsed="false">
      <c r="H236" s="29" t="n">
        <f aca="false">IF(OR(RIGHT(D236,1)="V",RIGHT(D236,1)="J"),VALUE(LEFT(D236,LEN(D236)-1)),D236)</f>
        <v>0</v>
      </c>
      <c r="I236" s="28" t="e">
        <f aca="false">Q236&amp;COUNTIF($H$2:$H236,H236)</f>
        <v>#N/A</v>
      </c>
      <c r="J236" s="28" t="e">
        <f aca="false">VLOOKUP(L236,ClubNames,2,FALSE())&amp;COUNTIF($L$2:$L236,L236)</f>
        <v>#N/A</v>
      </c>
      <c r="O236" s="9" t="n">
        <v>235</v>
      </c>
      <c r="P236" s="14" t="e">
        <f aca="false">VLOOKUP(I236,J:M,4,FALSE())&amp;IF(RIGHT(D236,1)="V"," (V)",IF(RIGHT(D236,1)="J"," (J)",""))</f>
        <v>#N/A</v>
      </c>
      <c r="Q236" s="14" t="e">
        <f aca="false">VLOOKUP(H236,ClubNames,2,FALSE())</f>
        <v>#N/A</v>
      </c>
      <c r="R236" s="15" t="n">
        <f aca="false">TIME(A236,B236,C236)</f>
        <v>0</v>
      </c>
      <c r="S236" s="81" t="b">
        <f aca="false">R236&gt;=R235</f>
        <v>1</v>
      </c>
    </row>
    <row r="237" customFormat="false" ht="15.75" hidden="false" customHeight="false" outlineLevel="0" collapsed="false">
      <c r="H237" s="29" t="n">
        <f aca="false">IF(OR(RIGHT(D237,1)="V",RIGHT(D237,1)="J"),VALUE(LEFT(D237,LEN(D237)-1)),D237)</f>
        <v>0</v>
      </c>
      <c r="I237" s="28" t="e">
        <f aca="false">Q237&amp;COUNTIF($H$2:$H237,H237)</f>
        <v>#N/A</v>
      </c>
      <c r="J237" s="28" t="e">
        <f aca="false">VLOOKUP(L237,ClubNames,2,FALSE())&amp;COUNTIF($L$2:$L237,L237)</f>
        <v>#N/A</v>
      </c>
      <c r="O237" s="9" t="n">
        <v>236</v>
      </c>
      <c r="P237" s="14" t="e">
        <f aca="false">VLOOKUP(I237,J:M,4,FALSE())&amp;IF(RIGHT(D237,1)="V"," (V)",IF(RIGHT(D237,1)="J"," (J)",""))</f>
        <v>#N/A</v>
      </c>
      <c r="Q237" s="14" t="e">
        <f aca="false">VLOOKUP(H237,ClubNames,2,FALSE())</f>
        <v>#N/A</v>
      </c>
      <c r="R237" s="15" t="n">
        <f aca="false">TIME(A237,B237,C237)</f>
        <v>0</v>
      </c>
      <c r="S237" s="81" t="b">
        <f aca="false">R237&gt;=R236</f>
        <v>1</v>
      </c>
    </row>
    <row r="238" customFormat="false" ht="15.75" hidden="false" customHeight="false" outlineLevel="0" collapsed="false">
      <c r="H238" s="29" t="n">
        <f aca="false">IF(OR(RIGHT(D238,1)="V",RIGHT(D238,1)="J"),VALUE(LEFT(D238,LEN(D238)-1)),D238)</f>
        <v>0</v>
      </c>
      <c r="I238" s="28" t="e">
        <f aca="false">Q238&amp;COUNTIF($H$2:$H238,H238)</f>
        <v>#N/A</v>
      </c>
      <c r="J238" s="28" t="e">
        <f aca="false">VLOOKUP(L238,ClubNames,2,FALSE())&amp;COUNTIF($L$2:$L238,L238)</f>
        <v>#N/A</v>
      </c>
      <c r="O238" s="9" t="n">
        <v>237</v>
      </c>
      <c r="P238" s="14" t="e">
        <f aca="false">VLOOKUP(I238,J:M,4,FALSE())&amp;IF(RIGHT(D238,1)="V"," (V)",IF(RIGHT(D238,1)="J"," (J)",""))</f>
        <v>#N/A</v>
      </c>
      <c r="Q238" s="14" t="e">
        <f aca="false">VLOOKUP(H238,ClubNames,2,FALSE())</f>
        <v>#N/A</v>
      </c>
      <c r="R238" s="15" t="n">
        <f aca="false">TIME(A238,B238,C238)</f>
        <v>0</v>
      </c>
      <c r="S238" s="81" t="b">
        <f aca="false">R238&gt;=R237</f>
        <v>1</v>
      </c>
    </row>
    <row r="239" customFormat="false" ht="15.75" hidden="false" customHeight="false" outlineLevel="0" collapsed="false">
      <c r="H239" s="29" t="n">
        <f aca="false">IF(OR(RIGHT(D239,1)="V",RIGHT(D239,1)="J"),VALUE(LEFT(D239,LEN(D239)-1)),D239)</f>
        <v>0</v>
      </c>
      <c r="I239" s="28" t="e">
        <f aca="false">Q239&amp;COUNTIF($H$2:$H239,H239)</f>
        <v>#N/A</v>
      </c>
      <c r="J239" s="28" t="e">
        <f aca="false">VLOOKUP(L239,ClubNames,2,FALSE())&amp;COUNTIF($L$2:$L239,L239)</f>
        <v>#N/A</v>
      </c>
      <c r="O239" s="9" t="n">
        <v>238</v>
      </c>
      <c r="P239" s="14" t="e">
        <f aca="false">VLOOKUP(I239,J:M,4,FALSE())&amp;IF(RIGHT(D239,1)="V"," (V)",IF(RIGHT(D239,1)="J"," (J)",""))</f>
        <v>#N/A</v>
      </c>
      <c r="Q239" s="14" t="e">
        <f aca="false">VLOOKUP(H239,ClubNames,2,FALSE())</f>
        <v>#N/A</v>
      </c>
      <c r="R239" s="15" t="n">
        <f aca="false">TIME(A239,B239,C239)</f>
        <v>0</v>
      </c>
      <c r="S239" s="81" t="b">
        <f aca="false">R239&gt;=R238</f>
        <v>1</v>
      </c>
    </row>
    <row r="240" customFormat="false" ht="15.75" hidden="false" customHeight="false" outlineLevel="0" collapsed="false">
      <c r="H240" s="29" t="n">
        <f aca="false">IF(OR(RIGHT(D240,1)="V",RIGHT(D240,1)="J"),VALUE(LEFT(D240,LEN(D240)-1)),D240)</f>
        <v>0</v>
      </c>
      <c r="I240" s="28" t="e">
        <f aca="false">Q240&amp;COUNTIF($H$2:$H240,H240)</f>
        <v>#N/A</v>
      </c>
      <c r="J240" s="28" t="e">
        <f aca="false">VLOOKUP(L240,ClubNames,2,FALSE())&amp;COUNTIF($L$2:$L240,L240)</f>
        <v>#N/A</v>
      </c>
      <c r="O240" s="9" t="n">
        <v>239</v>
      </c>
      <c r="P240" s="14" t="e">
        <f aca="false">VLOOKUP(I240,J:M,4,FALSE())&amp;IF(RIGHT(D240,1)="V"," (V)",IF(RIGHT(D240,1)="J"," (J)",""))</f>
        <v>#N/A</v>
      </c>
      <c r="Q240" s="14" t="e">
        <f aca="false">VLOOKUP(H240,ClubNames,2,FALSE())</f>
        <v>#N/A</v>
      </c>
      <c r="R240" s="15" t="n">
        <f aca="false">TIME(A240,B240,C240)</f>
        <v>0</v>
      </c>
      <c r="S240" s="81" t="b">
        <f aca="false">R240&gt;=R239</f>
        <v>1</v>
      </c>
    </row>
    <row r="241" customFormat="false" ht="15.75" hidden="false" customHeight="false" outlineLevel="0" collapsed="false">
      <c r="H241" s="29" t="n">
        <f aca="false">IF(OR(RIGHT(D241,1)="V",RIGHT(D241,1)="J"),VALUE(LEFT(D241,LEN(D241)-1)),D241)</f>
        <v>0</v>
      </c>
      <c r="I241" s="28" t="e">
        <f aca="false">Q241&amp;COUNTIF($H$2:$H241,H241)</f>
        <v>#N/A</v>
      </c>
      <c r="J241" s="28" t="e">
        <f aca="false">VLOOKUP(L241,ClubNames,2,FALSE())&amp;COUNTIF($L$2:$L241,L241)</f>
        <v>#N/A</v>
      </c>
      <c r="O241" s="9" t="n">
        <v>240</v>
      </c>
      <c r="P241" s="14" t="e">
        <f aca="false">VLOOKUP(I241,J:M,4,FALSE())&amp;IF(RIGHT(D241,1)="V"," (V)",IF(RIGHT(D241,1)="J"," (J)",""))</f>
        <v>#N/A</v>
      </c>
      <c r="Q241" s="14" t="e">
        <f aca="false">VLOOKUP(H241,ClubNames,2,FALSE())</f>
        <v>#N/A</v>
      </c>
      <c r="R241" s="15" t="n">
        <f aca="false">TIME(A241,B241,C241)</f>
        <v>0</v>
      </c>
      <c r="S241" s="81" t="b">
        <f aca="false">R241&gt;=R240</f>
        <v>1</v>
      </c>
    </row>
    <row r="242" customFormat="false" ht="15.75" hidden="false" customHeight="false" outlineLevel="0" collapsed="false">
      <c r="H242" s="29" t="n">
        <f aca="false">IF(OR(RIGHT(D242,1)="V",RIGHT(D242,1)="J"),VALUE(LEFT(D242,LEN(D242)-1)),D242)</f>
        <v>0</v>
      </c>
      <c r="I242" s="28" t="e">
        <f aca="false">Q242&amp;COUNTIF($H$2:$H242,H242)</f>
        <v>#N/A</v>
      </c>
      <c r="J242" s="28" t="e">
        <f aca="false">VLOOKUP(L242,ClubNames,2,FALSE())&amp;COUNTIF($L$2:$L242,L242)</f>
        <v>#N/A</v>
      </c>
      <c r="O242" s="9" t="n">
        <v>241</v>
      </c>
      <c r="P242" s="14" t="e">
        <f aca="false">VLOOKUP(I242,J:M,4,FALSE())&amp;IF(RIGHT(D242,1)="V"," (V)",IF(RIGHT(D242,1)="J"," (J)",""))</f>
        <v>#N/A</v>
      </c>
      <c r="Q242" s="14" t="e">
        <f aca="false">VLOOKUP(H242,ClubNames,2,FALSE())</f>
        <v>#N/A</v>
      </c>
      <c r="R242" s="15" t="n">
        <f aca="false">TIME(A242,B242,C242)</f>
        <v>0</v>
      </c>
      <c r="S242" s="81" t="b">
        <f aca="false">R242&gt;=R241</f>
        <v>1</v>
      </c>
    </row>
    <row r="243" customFormat="false" ht="15.75" hidden="false" customHeight="false" outlineLevel="0" collapsed="false">
      <c r="H243" s="29" t="n">
        <f aca="false">IF(OR(RIGHT(D243,1)="V",RIGHT(D243,1)="J"),VALUE(LEFT(D243,LEN(D243)-1)),D243)</f>
        <v>0</v>
      </c>
      <c r="I243" s="28" t="e">
        <f aca="false">Q243&amp;COUNTIF($H$2:$H243,H243)</f>
        <v>#N/A</v>
      </c>
      <c r="J243" s="28" t="e">
        <f aca="false">VLOOKUP(L243,ClubNames,2,FALSE())&amp;COUNTIF($L$2:$L243,L243)</f>
        <v>#N/A</v>
      </c>
      <c r="O243" s="9" t="n">
        <v>242</v>
      </c>
      <c r="P243" s="14" t="e">
        <f aca="false">VLOOKUP(I243,J:M,4,FALSE())&amp;IF(RIGHT(D243,1)="V"," (V)",IF(RIGHT(D243,1)="J"," (J)",""))</f>
        <v>#N/A</v>
      </c>
      <c r="Q243" s="14" t="e">
        <f aca="false">VLOOKUP(H243,ClubNames,2,FALSE())</f>
        <v>#N/A</v>
      </c>
      <c r="R243" s="15" t="n">
        <f aca="false">TIME(A243,B243,C243)</f>
        <v>0</v>
      </c>
      <c r="S243" s="81" t="b">
        <f aca="false">R243&gt;=R242</f>
        <v>1</v>
      </c>
    </row>
    <row r="244" customFormat="false" ht="15.75" hidden="false" customHeight="false" outlineLevel="0" collapsed="false">
      <c r="H244" s="29" t="n">
        <f aca="false">IF(OR(RIGHT(D244,1)="V",RIGHT(D244,1)="J"),VALUE(LEFT(D244,LEN(D244)-1)),D244)</f>
        <v>0</v>
      </c>
      <c r="I244" s="28" t="e">
        <f aca="false">Q244&amp;COUNTIF($H$2:$H244,H244)</f>
        <v>#N/A</v>
      </c>
      <c r="J244" s="28" t="e">
        <f aca="false">VLOOKUP(L244,ClubNames,2,FALSE())&amp;COUNTIF($L$2:$L244,L244)</f>
        <v>#N/A</v>
      </c>
      <c r="O244" s="9" t="n">
        <v>243</v>
      </c>
      <c r="P244" s="14" t="e">
        <f aca="false">VLOOKUP(I244,J:M,4,FALSE())&amp;IF(RIGHT(D244,1)="V"," (V)",IF(RIGHT(D244,1)="J"," (J)",""))</f>
        <v>#N/A</v>
      </c>
      <c r="Q244" s="14" t="e">
        <f aca="false">VLOOKUP(H244,ClubNames,2,FALSE())</f>
        <v>#N/A</v>
      </c>
      <c r="R244" s="15" t="n">
        <f aca="false">TIME(A244,B244,C244)</f>
        <v>0</v>
      </c>
      <c r="S244" s="81" t="b">
        <f aca="false">R244&gt;=R243</f>
        <v>1</v>
      </c>
    </row>
    <row r="245" customFormat="false" ht="15.75" hidden="false" customHeight="false" outlineLevel="0" collapsed="false">
      <c r="H245" s="29" t="n">
        <f aca="false">IF(OR(RIGHT(D245,1)="V",RIGHT(D245,1)="J"),VALUE(LEFT(D245,LEN(D245)-1)),D245)</f>
        <v>0</v>
      </c>
      <c r="I245" s="28" t="e">
        <f aca="false">Q245&amp;COUNTIF($H$2:$H245,H245)</f>
        <v>#N/A</v>
      </c>
      <c r="J245" s="28" t="e">
        <f aca="false">VLOOKUP(L245,ClubNames,2,FALSE())&amp;COUNTIF($L$2:$L245,L245)</f>
        <v>#N/A</v>
      </c>
      <c r="O245" s="9" t="n">
        <v>244</v>
      </c>
      <c r="P245" s="14" t="e">
        <f aca="false">VLOOKUP(I245,J:M,4,FALSE())&amp;IF(RIGHT(D245,1)="V"," (V)",IF(RIGHT(D245,1)="J"," (J)",""))</f>
        <v>#N/A</v>
      </c>
      <c r="Q245" s="14" t="e">
        <f aca="false">VLOOKUP(H245,ClubNames,2,FALSE())</f>
        <v>#N/A</v>
      </c>
      <c r="R245" s="15" t="n">
        <f aca="false">TIME(A245,B245,C245)</f>
        <v>0</v>
      </c>
      <c r="S245" s="81" t="b">
        <f aca="false">R245&gt;=R244</f>
        <v>1</v>
      </c>
    </row>
    <row r="246" customFormat="false" ht="15.75" hidden="false" customHeight="false" outlineLevel="0" collapsed="false">
      <c r="H246" s="29" t="n">
        <f aca="false">IF(OR(RIGHT(D246,1)="V",RIGHT(D246,1)="J"),VALUE(LEFT(D246,LEN(D246)-1)),D246)</f>
        <v>0</v>
      </c>
      <c r="I246" s="28" t="e">
        <f aca="false">Q246&amp;COUNTIF($H$2:$H246,H246)</f>
        <v>#N/A</v>
      </c>
      <c r="J246" s="28" t="e">
        <f aca="false">VLOOKUP(L246,ClubNames,2,FALSE())&amp;COUNTIF($L$2:$L246,L246)</f>
        <v>#N/A</v>
      </c>
      <c r="O246" s="9" t="n">
        <v>245</v>
      </c>
      <c r="P246" s="14" t="e">
        <f aca="false">VLOOKUP(I246,J:M,4,FALSE())&amp;IF(RIGHT(D246,1)="V"," (V)",IF(RIGHT(D246,1)="J"," (J)",""))</f>
        <v>#N/A</v>
      </c>
      <c r="Q246" s="14" t="e">
        <f aca="false">VLOOKUP(H246,ClubNames,2,FALSE())</f>
        <v>#N/A</v>
      </c>
      <c r="R246" s="15" t="n">
        <f aca="false">TIME(A246,B246,C246)</f>
        <v>0</v>
      </c>
      <c r="S246" s="81" t="b">
        <f aca="false">R246&gt;=R245</f>
        <v>1</v>
      </c>
    </row>
    <row r="247" customFormat="false" ht="15.75" hidden="false" customHeight="false" outlineLevel="0" collapsed="false">
      <c r="H247" s="29" t="n">
        <f aca="false">IF(OR(RIGHT(D247,1)="V",RIGHT(D247,1)="J"),VALUE(LEFT(D247,LEN(D247)-1)),D247)</f>
        <v>0</v>
      </c>
      <c r="I247" s="28" t="e">
        <f aca="false">Q247&amp;COUNTIF($H$2:$H247,H247)</f>
        <v>#N/A</v>
      </c>
      <c r="J247" s="28" t="e">
        <f aca="false">VLOOKUP(L247,ClubNames,2,FALSE())&amp;COUNTIF($L$2:$L247,L247)</f>
        <v>#N/A</v>
      </c>
      <c r="O247" s="9" t="n">
        <v>246</v>
      </c>
      <c r="P247" s="14" t="e">
        <f aca="false">VLOOKUP(I247,J:M,4,FALSE())&amp;IF(RIGHT(D247,1)="V"," (V)",IF(RIGHT(D247,1)="J"," (J)",""))</f>
        <v>#N/A</v>
      </c>
      <c r="Q247" s="14" t="e">
        <f aca="false">VLOOKUP(H247,ClubNames,2,FALSE())</f>
        <v>#N/A</v>
      </c>
      <c r="R247" s="15" t="n">
        <f aca="false">TIME(A247,B247,C247)</f>
        <v>0</v>
      </c>
      <c r="S247" s="81" t="b">
        <f aca="false">R247&gt;=R246</f>
        <v>1</v>
      </c>
    </row>
    <row r="248" customFormat="false" ht="15.75" hidden="false" customHeight="false" outlineLevel="0" collapsed="false">
      <c r="H248" s="29" t="n">
        <f aca="false">IF(OR(RIGHT(D248,1)="V",RIGHT(D248,1)="J"),VALUE(LEFT(D248,LEN(D248)-1)),D248)</f>
        <v>0</v>
      </c>
      <c r="I248" s="28" t="e">
        <f aca="false">Q248&amp;COUNTIF($H$2:$H248,H248)</f>
        <v>#N/A</v>
      </c>
      <c r="J248" s="28" t="e">
        <f aca="false">VLOOKUP(L248,ClubNames,2,FALSE())&amp;COUNTIF($L$2:$L248,L248)</f>
        <v>#N/A</v>
      </c>
      <c r="O248" s="9" t="n">
        <v>247</v>
      </c>
      <c r="P248" s="14" t="e">
        <f aca="false">VLOOKUP(I248,J:M,4,FALSE())&amp;IF(RIGHT(D248,1)="V"," (V)",IF(RIGHT(D248,1)="J"," (J)",""))</f>
        <v>#N/A</v>
      </c>
      <c r="Q248" s="14" t="e">
        <f aca="false">VLOOKUP(H248,ClubNames,2,FALSE())</f>
        <v>#N/A</v>
      </c>
      <c r="R248" s="15" t="n">
        <f aca="false">TIME(A248,B248,C248)</f>
        <v>0</v>
      </c>
      <c r="S248" s="81" t="b">
        <f aca="false">R248&gt;=R247</f>
        <v>1</v>
      </c>
    </row>
    <row r="249" customFormat="false" ht="15.75" hidden="false" customHeight="false" outlineLevel="0" collapsed="false">
      <c r="H249" s="29" t="n">
        <f aca="false">IF(OR(RIGHT(D249,1)="V",RIGHT(D249,1)="J"),VALUE(LEFT(D249,LEN(D249)-1)),D249)</f>
        <v>0</v>
      </c>
      <c r="I249" s="28" t="e">
        <f aca="false">Q249&amp;COUNTIF($H$2:$H249,H249)</f>
        <v>#N/A</v>
      </c>
      <c r="J249" s="28" t="e">
        <f aca="false">VLOOKUP(L249,ClubNames,2,FALSE())&amp;COUNTIF($L$2:$L249,L249)</f>
        <v>#N/A</v>
      </c>
      <c r="O249" s="9" t="n">
        <v>248</v>
      </c>
      <c r="P249" s="14" t="e">
        <f aca="false">VLOOKUP(I249,J:M,4,FALSE())&amp;IF(RIGHT(D249,1)="V"," (V)",IF(RIGHT(D249,1)="J"," (J)",""))</f>
        <v>#N/A</v>
      </c>
      <c r="Q249" s="14" t="e">
        <f aca="false">VLOOKUP(H249,ClubNames,2,FALSE())</f>
        <v>#N/A</v>
      </c>
      <c r="R249" s="15" t="n">
        <f aca="false">TIME(A249,B249,C249)</f>
        <v>0</v>
      </c>
      <c r="S249" s="81" t="b">
        <f aca="false">R249&gt;=R248</f>
        <v>1</v>
      </c>
    </row>
    <row r="250" customFormat="false" ht="15.75" hidden="false" customHeight="false" outlineLevel="0" collapsed="false">
      <c r="H250" s="29" t="n">
        <f aca="false">IF(OR(RIGHT(D250,1)="V",RIGHT(D250,1)="J"),VALUE(LEFT(D250,LEN(D250)-1)),D250)</f>
        <v>0</v>
      </c>
      <c r="I250" s="28" t="e">
        <f aca="false">Q250&amp;COUNTIF($H$2:$H250,H250)</f>
        <v>#N/A</v>
      </c>
      <c r="J250" s="28" t="e">
        <f aca="false">VLOOKUP(L250,ClubNames,2,FALSE())&amp;COUNTIF($L$2:$L250,L250)</f>
        <v>#N/A</v>
      </c>
      <c r="O250" s="9" t="n">
        <v>249</v>
      </c>
      <c r="P250" s="14" t="e">
        <f aca="false">VLOOKUP(I250,J:M,4,FALSE())&amp;IF(RIGHT(D250,1)="V"," (V)",IF(RIGHT(D250,1)="J"," (J)",""))</f>
        <v>#N/A</v>
      </c>
      <c r="Q250" s="14" t="e">
        <f aca="false">VLOOKUP(H250,ClubNames,2,FALSE())</f>
        <v>#N/A</v>
      </c>
      <c r="R250" s="15" t="n">
        <f aca="false">TIME(A250,B250,C250)</f>
        <v>0</v>
      </c>
      <c r="S250" s="81" t="b">
        <f aca="false">R250&gt;=R249</f>
        <v>1</v>
      </c>
    </row>
    <row r="251" customFormat="false" ht="15.75" hidden="false" customHeight="false" outlineLevel="0" collapsed="false">
      <c r="H251" s="29" t="n">
        <f aca="false">IF(OR(RIGHT(D251,1)="V",RIGHT(D251,1)="J"),VALUE(LEFT(D251,LEN(D251)-1)),D251)</f>
        <v>0</v>
      </c>
      <c r="I251" s="28" t="e">
        <f aca="false">Q251&amp;COUNTIF($H$2:$H251,H251)</f>
        <v>#N/A</v>
      </c>
      <c r="J251" s="28" t="e">
        <f aca="false">VLOOKUP(L251,ClubNames,2,FALSE())&amp;COUNTIF($L$2:$L251,L251)</f>
        <v>#N/A</v>
      </c>
      <c r="O251" s="9" t="n">
        <v>250</v>
      </c>
      <c r="P251" s="14" t="e">
        <f aca="false">VLOOKUP(I251,J:M,4,FALSE())&amp;IF(RIGHT(D251,1)="V"," (V)",IF(RIGHT(D251,1)="J"," (J)",""))</f>
        <v>#N/A</v>
      </c>
      <c r="Q251" s="14" t="e">
        <f aca="false">VLOOKUP(H251,ClubNames,2,FALSE())</f>
        <v>#N/A</v>
      </c>
      <c r="R251" s="15" t="n">
        <f aca="false">TIME(A251,B251,C251)</f>
        <v>0</v>
      </c>
      <c r="S251" s="81" t="b">
        <f aca="false">R251&gt;=R250</f>
        <v>1</v>
      </c>
    </row>
    <row r="252" customFormat="false" ht="15.75" hidden="false" customHeight="false" outlineLevel="0" collapsed="false">
      <c r="H252" s="29" t="n">
        <f aca="false">IF(OR(RIGHT(D252,1)="V",RIGHT(D252,1)="J"),VALUE(LEFT(D252,LEN(D252)-1)),D252)</f>
        <v>0</v>
      </c>
      <c r="I252" s="28" t="e">
        <f aca="false">Q252&amp;COUNTIF($H$2:$H252,H252)</f>
        <v>#N/A</v>
      </c>
      <c r="J252" s="28" t="e">
        <f aca="false">VLOOKUP(L252,ClubNames,2,FALSE())&amp;COUNTIF($L$2:$L252,L252)</f>
        <v>#N/A</v>
      </c>
      <c r="O252" s="9" t="n">
        <v>251</v>
      </c>
      <c r="P252" s="14" t="e">
        <f aca="false">VLOOKUP(I252,J:M,4,FALSE())&amp;IF(RIGHT(D252,1)="V"," (V)",IF(RIGHT(D252,1)="J"," (J)",""))</f>
        <v>#N/A</v>
      </c>
      <c r="Q252" s="14" t="e">
        <f aca="false">VLOOKUP(H252,ClubNames,2,FALSE())</f>
        <v>#N/A</v>
      </c>
      <c r="R252" s="15" t="n">
        <f aca="false">TIME(A252,B252,C252)</f>
        <v>0</v>
      </c>
      <c r="S252" s="81" t="b">
        <f aca="false">R252&gt;=R251</f>
        <v>1</v>
      </c>
    </row>
    <row r="253" customFormat="false" ht="15.75" hidden="false" customHeight="false" outlineLevel="0" collapsed="false">
      <c r="H253" s="29" t="n">
        <f aca="false">IF(OR(RIGHT(D253,1)="V",RIGHT(D253,1)="J"),VALUE(LEFT(D253,LEN(D253)-1)),D253)</f>
        <v>0</v>
      </c>
      <c r="I253" s="28" t="e">
        <f aca="false">Q253&amp;COUNTIF($H$2:$H253,H253)</f>
        <v>#N/A</v>
      </c>
      <c r="J253" s="28" t="e">
        <f aca="false">VLOOKUP(L253,ClubNames,2,FALSE())&amp;COUNTIF($L$2:$L253,L253)</f>
        <v>#N/A</v>
      </c>
      <c r="O253" s="9" t="n">
        <v>252</v>
      </c>
      <c r="P253" s="14" t="e">
        <f aca="false">VLOOKUP(I253,J:M,4,FALSE())&amp;IF(RIGHT(D253,1)="V"," (V)",IF(RIGHT(D253,1)="J"," (J)",""))</f>
        <v>#N/A</v>
      </c>
      <c r="Q253" s="14" t="e">
        <f aca="false">VLOOKUP(H253,ClubNames,2,FALSE())</f>
        <v>#N/A</v>
      </c>
      <c r="R253" s="15" t="n">
        <f aca="false">TIME(A253,B253,C253)</f>
        <v>0</v>
      </c>
      <c r="S253" s="81" t="b">
        <f aca="false">R253&gt;=R252</f>
        <v>1</v>
      </c>
    </row>
    <row r="254" customFormat="false" ht="15.75" hidden="false" customHeight="false" outlineLevel="0" collapsed="false">
      <c r="H254" s="29" t="n">
        <f aca="false">IF(OR(RIGHT(D254,1)="V",RIGHT(D254,1)="J"),VALUE(LEFT(D254,LEN(D254)-1)),D254)</f>
        <v>0</v>
      </c>
      <c r="I254" s="28" t="e">
        <f aca="false">Q254&amp;COUNTIF($H$2:$H254,H254)</f>
        <v>#N/A</v>
      </c>
      <c r="J254" s="28" t="e">
        <f aca="false">VLOOKUP(L254,ClubNames,2,FALSE())&amp;COUNTIF($L$2:$L254,L254)</f>
        <v>#N/A</v>
      </c>
      <c r="O254" s="9" t="n">
        <v>253</v>
      </c>
      <c r="P254" s="14" t="e">
        <f aca="false">VLOOKUP(I254,J:M,4,FALSE())&amp;IF(RIGHT(D254,1)="V"," (V)",IF(RIGHT(D254,1)="J"," (J)",""))</f>
        <v>#N/A</v>
      </c>
      <c r="Q254" s="14" t="e">
        <f aca="false">VLOOKUP(H254,ClubNames,2,FALSE())</f>
        <v>#N/A</v>
      </c>
      <c r="R254" s="15" t="n">
        <f aca="false">TIME(A254,B254,C254)</f>
        <v>0</v>
      </c>
      <c r="S254" s="81" t="b">
        <f aca="false">R254&gt;=R253</f>
        <v>1</v>
      </c>
    </row>
    <row r="255" customFormat="false" ht="15.75" hidden="false" customHeight="false" outlineLevel="0" collapsed="false">
      <c r="H255" s="29" t="n">
        <f aca="false">IF(OR(RIGHT(D255,1)="V",RIGHT(D255,1)="J"),VALUE(LEFT(D255,LEN(D255)-1)),D255)</f>
        <v>0</v>
      </c>
      <c r="I255" s="28" t="e">
        <f aca="false">Q255&amp;COUNTIF($H$2:$H255,H255)</f>
        <v>#N/A</v>
      </c>
      <c r="J255" s="28" t="e">
        <f aca="false">VLOOKUP(L255,ClubNames,2,FALSE())&amp;COUNTIF($L$2:$L255,L255)</f>
        <v>#N/A</v>
      </c>
      <c r="O255" s="9" t="n">
        <v>254</v>
      </c>
      <c r="P255" s="14" t="e">
        <f aca="false">VLOOKUP(I255,J:M,4,FALSE())&amp;IF(RIGHT(D255,1)="V"," (V)",IF(RIGHT(D255,1)="J"," (J)",""))</f>
        <v>#N/A</v>
      </c>
      <c r="Q255" s="14" t="e">
        <f aca="false">VLOOKUP(H255,ClubNames,2,FALSE())</f>
        <v>#N/A</v>
      </c>
      <c r="R255" s="15" t="n">
        <f aca="false">TIME(A255,B255,C255)</f>
        <v>0</v>
      </c>
      <c r="S255" s="81" t="b">
        <f aca="false">R255&gt;=R254</f>
        <v>1</v>
      </c>
    </row>
    <row r="256" customFormat="false" ht="15.75" hidden="false" customHeight="false" outlineLevel="0" collapsed="false">
      <c r="H256" s="29" t="n">
        <f aca="false">IF(OR(RIGHT(D256,1)="V",RIGHT(D256,1)="J"),VALUE(LEFT(D256,LEN(D256)-1)),D256)</f>
        <v>0</v>
      </c>
      <c r="I256" s="28" t="e">
        <f aca="false">Q256&amp;COUNTIF($H$2:$H256,H256)</f>
        <v>#N/A</v>
      </c>
      <c r="J256" s="28" t="e">
        <f aca="false">VLOOKUP(L256,ClubNames,2,FALSE())&amp;COUNTIF($L$2:$L256,L256)</f>
        <v>#N/A</v>
      </c>
      <c r="O256" s="9" t="n">
        <v>255</v>
      </c>
      <c r="P256" s="14" t="e">
        <f aca="false">VLOOKUP(I256,J:M,4,FALSE())&amp;IF(RIGHT(D256,1)="V"," (V)",IF(RIGHT(D256,1)="J"," (J)",""))</f>
        <v>#N/A</v>
      </c>
      <c r="Q256" s="14" t="e">
        <f aca="false">VLOOKUP(H256,ClubNames,2,FALSE())</f>
        <v>#N/A</v>
      </c>
      <c r="R256" s="15" t="n">
        <f aca="false">TIME(A256,B256,C256)</f>
        <v>0</v>
      </c>
      <c r="S256" s="81" t="b">
        <f aca="false">R256&gt;=R255</f>
        <v>1</v>
      </c>
    </row>
    <row r="257" customFormat="false" ht="15.75" hidden="false" customHeight="false" outlineLevel="0" collapsed="false">
      <c r="H257" s="29" t="n">
        <f aca="false">IF(OR(RIGHT(D257,1)="V",RIGHT(D257,1)="J"),VALUE(LEFT(D257,LEN(D257)-1)),D257)</f>
        <v>0</v>
      </c>
      <c r="I257" s="28" t="e">
        <f aca="false">Q257&amp;COUNTIF($H$2:$H257,H257)</f>
        <v>#N/A</v>
      </c>
      <c r="J257" s="28" t="e">
        <f aca="false">VLOOKUP(L257,ClubNames,2,FALSE())&amp;COUNTIF($L$2:$L257,L257)</f>
        <v>#N/A</v>
      </c>
      <c r="O257" s="9" t="n">
        <v>256</v>
      </c>
      <c r="P257" s="14" t="e">
        <f aca="false">VLOOKUP(I257,J:M,4,FALSE())&amp;IF(RIGHT(D257,1)="V"," (V)",IF(RIGHT(D257,1)="J"," (J)",""))</f>
        <v>#N/A</v>
      </c>
      <c r="Q257" s="14" t="e">
        <f aca="false">VLOOKUP(H257,ClubNames,2,FALSE())</f>
        <v>#N/A</v>
      </c>
      <c r="R257" s="15" t="n">
        <f aca="false">TIME(A257,B257,C257)</f>
        <v>0</v>
      </c>
      <c r="S257" s="81" t="b">
        <f aca="false">R257&gt;=R256</f>
        <v>1</v>
      </c>
    </row>
    <row r="258" customFormat="false" ht="15.75" hidden="false" customHeight="false" outlineLevel="0" collapsed="false">
      <c r="H258" s="29" t="n">
        <f aca="false">IF(OR(RIGHT(D258,1)="V",RIGHT(D258,1)="J"),VALUE(LEFT(D258,LEN(D258)-1)),D258)</f>
        <v>0</v>
      </c>
      <c r="I258" s="28" t="e">
        <f aca="false">Q258&amp;COUNTIF($H$2:$H258,H258)</f>
        <v>#N/A</v>
      </c>
      <c r="J258" s="28" t="e">
        <f aca="false">VLOOKUP(L258,ClubNames,2,FALSE())&amp;COUNTIF($L$2:$L258,L258)</f>
        <v>#N/A</v>
      </c>
      <c r="O258" s="9" t="n">
        <v>257</v>
      </c>
      <c r="P258" s="14" t="e">
        <f aca="false">VLOOKUP(I258,J:M,4,FALSE())&amp;IF(RIGHT(D258,1)="V"," (V)",IF(RIGHT(D258,1)="J"," (J)",""))</f>
        <v>#N/A</v>
      </c>
      <c r="Q258" s="14" t="e">
        <f aca="false">VLOOKUP(H258,ClubNames,2,FALSE())</f>
        <v>#N/A</v>
      </c>
      <c r="R258" s="15" t="n">
        <f aca="false">TIME(A258,B258,C258)</f>
        <v>0</v>
      </c>
      <c r="S258" s="81" t="b">
        <f aca="false">R258&gt;=R257</f>
        <v>1</v>
      </c>
    </row>
    <row r="259" customFormat="false" ht="15.75" hidden="false" customHeight="false" outlineLevel="0" collapsed="false">
      <c r="H259" s="29" t="n">
        <f aca="false">IF(OR(RIGHT(D259,1)="V",RIGHT(D259,1)="J"),VALUE(LEFT(D259,LEN(D259)-1)),D259)</f>
        <v>0</v>
      </c>
      <c r="I259" s="28" t="e">
        <f aca="false">Q259&amp;COUNTIF($H$2:$H259,H259)</f>
        <v>#N/A</v>
      </c>
      <c r="J259" s="28" t="e">
        <f aca="false">VLOOKUP(L259,ClubNames,2,FALSE())&amp;COUNTIF($L$2:$L259,L259)</f>
        <v>#N/A</v>
      </c>
      <c r="O259" s="9" t="n">
        <v>258</v>
      </c>
      <c r="P259" s="14" t="e">
        <f aca="false">VLOOKUP(I259,J:M,4,FALSE())&amp;IF(RIGHT(D259,1)="V"," (V)",IF(RIGHT(D259,1)="J"," (J)",""))</f>
        <v>#N/A</v>
      </c>
      <c r="Q259" s="14" t="e">
        <f aca="false">VLOOKUP(H259,ClubNames,2,FALSE())</f>
        <v>#N/A</v>
      </c>
      <c r="R259" s="15" t="n">
        <f aca="false">TIME(A259,B259,C259)</f>
        <v>0</v>
      </c>
      <c r="S259" s="81" t="b">
        <f aca="false">R259&gt;=R258</f>
        <v>1</v>
      </c>
    </row>
    <row r="260" customFormat="false" ht="15.75" hidden="false" customHeight="false" outlineLevel="0" collapsed="false">
      <c r="H260" s="29" t="n">
        <f aca="false">IF(OR(RIGHT(D260,1)="V",RIGHT(D260,1)="J"),VALUE(LEFT(D260,LEN(D260)-1)),D260)</f>
        <v>0</v>
      </c>
      <c r="I260" s="28" t="e">
        <f aca="false">Q260&amp;COUNTIF($H$2:$H260,H260)</f>
        <v>#N/A</v>
      </c>
      <c r="J260" s="28" t="e">
        <f aca="false">VLOOKUP(L260,ClubNames,2,FALSE())&amp;COUNTIF($L$2:$L260,L260)</f>
        <v>#N/A</v>
      </c>
      <c r="O260" s="9" t="n">
        <v>259</v>
      </c>
      <c r="P260" s="14" t="e">
        <f aca="false">VLOOKUP(I260,J:M,4,FALSE())&amp;IF(RIGHT(D260,1)="V"," (V)",IF(RIGHT(D260,1)="J"," (J)",""))</f>
        <v>#N/A</v>
      </c>
      <c r="Q260" s="14" t="e">
        <f aca="false">VLOOKUP(H260,ClubNames,2,FALSE())</f>
        <v>#N/A</v>
      </c>
      <c r="R260" s="15" t="n">
        <f aca="false">TIME(A260,B260,C260)</f>
        <v>0</v>
      </c>
      <c r="S260" s="81" t="b">
        <f aca="false">R260&gt;=R259</f>
        <v>1</v>
      </c>
    </row>
    <row r="261" customFormat="false" ht="15.75" hidden="false" customHeight="false" outlineLevel="0" collapsed="false">
      <c r="H261" s="29" t="n">
        <f aca="false">IF(OR(RIGHT(D261,1)="V",RIGHT(D261,1)="J"),VALUE(LEFT(D261,LEN(D261)-1)),D261)</f>
        <v>0</v>
      </c>
      <c r="I261" s="28" t="e">
        <f aca="false">Q261&amp;COUNTIF($H$2:$H261,H261)</f>
        <v>#N/A</v>
      </c>
      <c r="J261" s="28" t="e">
        <f aca="false">VLOOKUP(L261,ClubNames,2,FALSE())&amp;COUNTIF($L$2:$L261,L261)</f>
        <v>#N/A</v>
      </c>
      <c r="O261" s="9" t="n">
        <v>260</v>
      </c>
      <c r="P261" s="14" t="e">
        <f aca="false">VLOOKUP(I261,J:M,4,FALSE())&amp;IF(RIGHT(D261,1)="V"," (V)",IF(RIGHT(D261,1)="J"," (J)",""))</f>
        <v>#N/A</v>
      </c>
      <c r="Q261" s="14" t="e">
        <f aca="false">VLOOKUP(H261,ClubNames,2,FALSE())</f>
        <v>#N/A</v>
      </c>
      <c r="R261" s="15" t="n">
        <f aca="false">TIME(A261,B261,C261)</f>
        <v>0</v>
      </c>
      <c r="S261" s="81" t="b">
        <f aca="false">R261&gt;=R260</f>
        <v>1</v>
      </c>
    </row>
    <row r="262" customFormat="false" ht="15.75" hidden="false" customHeight="false" outlineLevel="0" collapsed="false">
      <c r="H262" s="29" t="n">
        <f aca="false">IF(OR(RIGHT(D262,1)="V",RIGHT(D262,1)="J"),VALUE(LEFT(D262,LEN(D262)-1)),D262)</f>
        <v>0</v>
      </c>
      <c r="I262" s="28" t="e">
        <f aca="false">Q262&amp;COUNTIF($H$2:$H262,H262)</f>
        <v>#N/A</v>
      </c>
      <c r="J262" s="28" t="e">
        <f aca="false">VLOOKUP(L262,ClubNames,2,FALSE())&amp;COUNTIF($L$2:$L262,L262)</f>
        <v>#N/A</v>
      </c>
      <c r="O262" s="9" t="n">
        <v>261</v>
      </c>
      <c r="P262" s="14" t="e">
        <f aca="false">VLOOKUP(I262,J:M,4,FALSE())&amp;IF(RIGHT(D262,1)="V"," (V)",IF(RIGHT(D262,1)="J"," (J)",""))</f>
        <v>#N/A</v>
      </c>
      <c r="Q262" s="14" t="e">
        <f aca="false">VLOOKUP(H262,ClubNames,2,FALSE())</f>
        <v>#N/A</v>
      </c>
      <c r="R262" s="15" t="n">
        <f aca="false">TIME(A262,B262,C262)</f>
        <v>0</v>
      </c>
      <c r="S262" s="81" t="b">
        <f aca="false">R262&gt;=R261</f>
        <v>1</v>
      </c>
    </row>
    <row r="263" customFormat="false" ht="15.75" hidden="false" customHeight="false" outlineLevel="0" collapsed="false">
      <c r="H263" s="29" t="n">
        <f aca="false">IF(OR(RIGHT(D263,1)="V",RIGHT(D263,1)="J"),VALUE(LEFT(D263,LEN(D263)-1)),D263)</f>
        <v>0</v>
      </c>
      <c r="I263" s="28" t="e">
        <f aca="false">Q263&amp;COUNTIF($H$2:$H263,H263)</f>
        <v>#N/A</v>
      </c>
      <c r="J263" s="28" t="e">
        <f aca="false">VLOOKUP(L263,ClubNames,2,FALSE())&amp;COUNTIF($L$2:$L263,L263)</f>
        <v>#N/A</v>
      </c>
      <c r="O263" s="9" t="n">
        <v>262</v>
      </c>
      <c r="P263" s="14" t="e">
        <f aca="false">VLOOKUP(I263,J:M,4,FALSE())&amp;IF(RIGHT(D263,1)="V"," (V)",IF(RIGHT(D263,1)="J"," (J)",""))</f>
        <v>#N/A</v>
      </c>
      <c r="Q263" s="14" t="e">
        <f aca="false">VLOOKUP(H263,ClubNames,2,FALSE())</f>
        <v>#N/A</v>
      </c>
      <c r="R263" s="15" t="n">
        <f aca="false">TIME(A263,B263,C263)</f>
        <v>0</v>
      </c>
      <c r="S263" s="81" t="b">
        <f aca="false">R263&gt;=R262</f>
        <v>1</v>
      </c>
    </row>
    <row r="264" customFormat="false" ht="15.75" hidden="false" customHeight="false" outlineLevel="0" collapsed="false">
      <c r="H264" s="29" t="n">
        <f aca="false">IF(OR(RIGHT(D264,1)="V",RIGHT(D264,1)="J"),VALUE(LEFT(D264,LEN(D264)-1)),D264)</f>
        <v>0</v>
      </c>
      <c r="I264" s="28" t="e">
        <f aca="false">Q264&amp;COUNTIF($H$2:$H264,H264)</f>
        <v>#N/A</v>
      </c>
      <c r="J264" s="28" t="e">
        <f aca="false">VLOOKUP(L264,ClubNames,2,FALSE())&amp;COUNTIF($L$2:$L264,L264)</f>
        <v>#N/A</v>
      </c>
      <c r="O264" s="9" t="n">
        <v>263</v>
      </c>
      <c r="P264" s="14" t="e">
        <f aca="false">VLOOKUP(I264,J:M,4,FALSE())&amp;IF(RIGHT(D264,1)="V"," (V)",IF(RIGHT(D264,1)="J"," (J)",""))</f>
        <v>#N/A</v>
      </c>
      <c r="Q264" s="14" t="e">
        <f aca="false">VLOOKUP(H264,ClubNames,2,FALSE())</f>
        <v>#N/A</v>
      </c>
      <c r="R264" s="15" t="n">
        <f aca="false">TIME(A264,B264,C264)</f>
        <v>0</v>
      </c>
      <c r="S264" s="81" t="b">
        <f aca="false">R264&gt;=R263</f>
        <v>1</v>
      </c>
    </row>
    <row r="265" customFormat="false" ht="15.75" hidden="false" customHeight="false" outlineLevel="0" collapsed="false">
      <c r="H265" s="29" t="n">
        <f aca="false">IF(OR(RIGHT(D265,1)="V",RIGHT(D265,1)="J"),VALUE(LEFT(D265,LEN(D265)-1)),D265)</f>
        <v>0</v>
      </c>
      <c r="I265" s="28" t="e">
        <f aca="false">Q265&amp;COUNTIF($H$2:$H265,H265)</f>
        <v>#N/A</v>
      </c>
      <c r="J265" s="28" t="e">
        <f aca="false">VLOOKUP(L265,ClubNames,2,FALSE())&amp;COUNTIF($L$2:$L265,L265)</f>
        <v>#N/A</v>
      </c>
      <c r="O265" s="9" t="n">
        <v>264</v>
      </c>
      <c r="P265" s="14" t="e">
        <f aca="false">VLOOKUP(I265,J:M,4,FALSE())&amp;IF(RIGHT(D265,1)="V"," (V)",IF(RIGHT(D265,1)="J"," (J)",""))</f>
        <v>#N/A</v>
      </c>
      <c r="Q265" s="14" t="e">
        <f aca="false">VLOOKUP(H265,ClubNames,2,FALSE())</f>
        <v>#N/A</v>
      </c>
      <c r="R265" s="15" t="n">
        <f aca="false">TIME(A265,B265,C265)</f>
        <v>0</v>
      </c>
      <c r="S265" s="81" t="b">
        <f aca="false">R265&gt;=R264</f>
        <v>1</v>
      </c>
    </row>
    <row r="266" customFormat="false" ht="15.75" hidden="false" customHeight="false" outlineLevel="0" collapsed="false">
      <c r="H266" s="29" t="n">
        <f aca="false">IF(OR(RIGHT(D266,1)="V",RIGHT(D266,1)="J"),VALUE(LEFT(D266,LEN(D266)-1)),D266)</f>
        <v>0</v>
      </c>
      <c r="I266" s="28" t="e">
        <f aca="false">Q266&amp;COUNTIF($H$2:$H266,H266)</f>
        <v>#N/A</v>
      </c>
      <c r="J266" s="28" t="e">
        <f aca="false">VLOOKUP(L266,ClubNames,2,FALSE())&amp;COUNTIF($L$2:$L266,L266)</f>
        <v>#N/A</v>
      </c>
      <c r="O266" s="9" t="n">
        <v>265</v>
      </c>
      <c r="P266" s="14" t="e">
        <f aca="false">VLOOKUP(I266,J:M,4,FALSE())&amp;IF(RIGHT(D266,1)="V"," (V)",IF(RIGHT(D266,1)="J"," (J)",""))</f>
        <v>#N/A</v>
      </c>
      <c r="Q266" s="14" t="e">
        <f aca="false">VLOOKUP(H266,ClubNames,2,FALSE())</f>
        <v>#N/A</v>
      </c>
      <c r="R266" s="15" t="n">
        <f aca="false">TIME(A266,B266,C266)</f>
        <v>0</v>
      </c>
      <c r="S266" s="81" t="b">
        <f aca="false">R266&gt;=R265</f>
        <v>1</v>
      </c>
    </row>
    <row r="267" customFormat="false" ht="15.75" hidden="false" customHeight="false" outlineLevel="0" collapsed="false">
      <c r="H267" s="29" t="n">
        <f aca="false">IF(OR(RIGHT(D267,1)="V",RIGHT(D267,1)="J"),VALUE(LEFT(D267,LEN(D267)-1)),D267)</f>
        <v>0</v>
      </c>
      <c r="I267" s="28" t="e">
        <f aca="false">Q267&amp;COUNTIF($H$2:$H267,H267)</f>
        <v>#N/A</v>
      </c>
      <c r="J267" s="28" t="e">
        <f aca="false">VLOOKUP(L267,ClubNames,2,FALSE())&amp;COUNTIF($L$2:$L267,L267)</f>
        <v>#N/A</v>
      </c>
      <c r="O267" s="9" t="n">
        <v>266</v>
      </c>
      <c r="P267" s="14" t="e">
        <f aca="false">VLOOKUP(I267,J:M,4,FALSE())&amp;IF(RIGHT(D267,1)="V"," (V)",IF(RIGHT(D267,1)="J"," (J)",""))</f>
        <v>#N/A</v>
      </c>
      <c r="Q267" s="14" t="e">
        <f aca="false">VLOOKUP(H267,ClubNames,2,FALSE())</f>
        <v>#N/A</v>
      </c>
      <c r="R267" s="15" t="n">
        <f aca="false">TIME(A267,B267,C267)</f>
        <v>0</v>
      </c>
      <c r="S267" s="81" t="b">
        <f aca="false">R267&gt;=R266</f>
        <v>1</v>
      </c>
    </row>
    <row r="268" customFormat="false" ht="15.75" hidden="false" customHeight="false" outlineLevel="0" collapsed="false">
      <c r="H268" s="29" t="n">
        <f aca="false">IF(OR(RIGHT(D268,1)="V",RIGHT(D268,1)="J"),VALUE(LEFT(D268,LEN(D268)-1)),D268)</f>
        <v>0</v>
      </c>
      <c r="I268" s="28" t="e">
        <f aca="false">Q268&amp;COUNTIF($H$2:$H268,H268)</f>
        <v>#N/A</v>
      </c>
      <c r="J268" s="28" t="e">
        <f aca="false">VLOOKUP(L268,ClubNames,2,FALSE())&amp;COUNTIF($L$2:$L268,L268)</f>
        <v>#N/A</v>
      </c>
      <c r="O268" s="9" t="n">
        <v>267</v>
      </c>
      <c r="P268" s="14" t="e">
        <f aca="false">VLOOKUP(I268,J:M,4,FALSE())&amp;IF(RIGHT(D268,1)="V"," (V)",IF(RIGHT(D268,1)="J"," (J)",""))</f>
        <v>#N/A</v>
      </c>
      <c r="Q268" s="14" t="e">
        <f aca="false">VLOOKUP(H268,ClubNames,2,FALSE())</f>
        <v>#N/A</v>
      </c>
      <c r="R268" s="15" t="n">
        <f aca="false">TIME(A268,B268,C268)</f>
        <v>0</v>
      </c>
      <c r="S268" s="81" t="b">
        <f aca="false">R268&gt;=R267</f>
        <v>1</v>
      </c>
    </row>
    <row r="269" customFormat="false" ht="15.75" hidden="false" customHeight="false" outlineLevel="0" collapsed="false">
      <c r="H269" s="29" t="n">
        <f aca="false">IF(OR(RIGHT(D269,1)="V",RIGHT(D269,1)="J"),VALUE(LEFT(D269,LEN(D269)-1)),D269)</f>
        <v>0</v>
      </c>
      <c r="I269" s="28" t="e">
        <f aca="false">Q269&amp;COUNTIF($H$2:$H269,H269)</f>
        <v>#N/A</v>
      </c>
      <c r="J269" s="28" t="e">
        <f aca="false">VLOOKUP(L269,ClubNames,2,FALSE())&amp;COUNTIF($L$2:$L269,L269)</f>
        <v>#N/A</v>
      </c>
      <c r="O269" s="9" t="n">
        <v>268</v>
      </c>
      <c r="P269" s="14" t="e">
        <f aca="false">VLOOKUP(I269,J:M,4,FALSE())&amp;IF(RIGHT(D269,1)="V"," (V)",IF(RIGHT(D269,1)="J"," (J)",""))</f>
        <v>#N/A</v>
      </c>
      <c r="Q269" s="14" t="e">
        <f aca="false">VLOOKUP(H269,ClubNames,2,FALSE())</f>
        <v>#N/A</v>
      </c>
      <c r="R269" s="15" t="n">
        <f aca="false">TIME(A269,B269,C269)</f>
        <v>0</v>
      </c>
      <c r="S269" s="81" t="b">
        <f aca="false">R269&gt;=R268</f>
        <v>1</v>
      </c>
    </row>
    <row r="270" customFormat="false" ht="15.75" hidden="false" customHeight="false" outlineLevel="0" collapsed="false">
      <c r="H270" s="29" t="n">
        <f aca="false">IF(OR(RIGHT(D270,1)="V",RIGHT(D270,1)="J"),VALUE(LEFT(D270,LEN(D270)-1)),D270)</f>
        <v>0</v>
      </c>
      <c r="I270" s="28" t="e">
        <f aca="false">Q270&amp;COUNTIF($H$2:$H270,H270)</f>
        <v>#N/A</v>
      </c>
      <c r="J270" s="28" t="e">
        <f aca="false">VLOOKUP(L270,ClubNames,2,FALSE())&amp;COUNTIF($L$2:$L270,L270)</f>
        <v>#N/A</v>
      </c>
      <c r="O270" s="9" t="n">
        <v>269</v>
      </c>
      <c r="P270" s="14" t="e">
        <f aca="false">VLOOKUP(I270,J:M,4,FALSE())&amp;IF(RIGHT(D270,1)="V"," (V)",IF(RIGHT(D270,1)="J"," (J)",""))</f>
        <v>#N/A</v>
      </c>
      <c r="Q270" s="14" t="e">
        <f aca="false">VLOOKUP(H270,ClubNames,2,FALSE())</f>
        <v>#N/A</v>
      </c>
      <c r="R270" s="15" t="n">
        <f aca="false">TIME(A270,B270,C270)</f>
        <v>0</v>
      </c>
      <c r="S270" s="81" t="b">
        <f aca="false">R270&gt;=R269</f>
        <v>1</v>
      </c>
    </row>
    <row r="271" customFormat="false" ht="15.75" hidden="false" customHeight="false" outlineLevel="0" collapsed="false">
      <c r="H271" s="29" t="n">
        <f aca="false">IF(OR(RIGHT(D271,1)="V",RIGHT(D271,1)="J"),VALUE(LEFT(D271,LEN(D271)-1)),D271)</f>
        <v>0</v>
      </c>
      <c r="I271" s="28" t="e">
        <f aca="false">Q271&amp;COUNTIF($H$2:$H271,H271)</f>
        <v>#N/A</v>
      </c>
      <c r="J271" s="28" t="e">
        <f aca="false">VLOOKUP(L271,ClubNames,2,FALSE())&amp;COUNTIF($L$2:$L271,L271)</f>
        <v>#N/A</v>
      </c>
      <c r="O271" s="9" t="n">
        <v>270</v>
      </c>
      <c r="P271" s="14" t="e">
        <f aca="false">VLOOKUP(I271,J:M,4,FALSE())&amp;IF(RIGHT(D271,1)="V"," (V)",IF(RIGHT(D271,1)="J"," (J)",""))</f>
        <v>#N/A</v>
      </c>
      <c r="Q271" s="14" t="e">
        <f aca="false">VLOOKUP(H271,ClubNames,2,FALSE())</f>
        <v>#N/A</v>
      </c>
      <c r="R271" s="15" t="n">
        <f aca="false">TIME(A271,B271,C271)</f>
        <v>0</v>
      </c>
      <c r="S271" s="81" t="b">
        <f aca="false">R271&gt;=R270</f>
        <v>1</v>
      </c>
    </row>
    <row r="272" customFormat="false" ht="15.75" hidden="false" customHeight="false" outlineLevel="0" collapsed="false">
      <c r="H272" s="29" t="n">
        <f aca="false">IF(OR(RIGHT(D272,1)="V",RIGHT(D272,1)="J"),VALUE(LEFT(D272,LEN(D272)-1)),D272)</f>
        <v>0</v>
      </c>
      <c r="I272" s="28" t="e">
        <f aca="false">Q272&amp;COUNTIF($H$2:$H272,H272)</f>
        <v>#N/A</v>
      </c>
      <c r="J272" s="28" t="e">
        <f aca="false">VLOOKUP(L272,ClubNames,2,FALSE())&amp;COUNTIF($L$2:$L272,L272)</f>
        <v>#N/A</v>
      </c>
      <c r="O272" s="9" t="n">
        <v>271</v>
      </c>
      <c r="P272" s="14" t="e">
        <f aca="false">VLOOKUP(I272,J:M,4,FALSE())&amp;IF(RIGHT(D272,1)="V"," (V)",IF(RIGHT(D272,1)="J"," (J)",""))</f>
        <v>#N/A</v>
      </c>
      <c r="Q272" s="14" t="e">
        <f aca="false">VLOOKUP(H272,ClubNames,2,FALSE())</f>
        <v>#N/A</v>
      </c>
      <c r="R272" s="15" t="n">
        <f aca="false">TIME(A272,B272,C272)</f>
        <v>0</v>
      </c>
      <c r="S272" s="81" t="b">
        <f aca="false">R272&gt;=R271</f>
        <v>1</v>
      </c>
    </row>
    <row r="273" customFormat="false" ht="15.75" hidden="false" customHeight="false" outlineLevel="0" collapsed="false">
      <c r="H273" s="29" t="n">
        <f aca="false">IF(OR(RIGHT(D273,1)="V",RIGHT(D273,1)="J"),VALUE(LEFT(D273,LEN(D273)-1)),D273)</f>
        <v>0</v>
      </c>
      <c r="I273" s="28" t="e">
        <f aca="false">Q273&amp;COUNTIF($H$2:$H273,H273)</f>
        <v>#N/A</v>
      </c>
      <c r="J273" s="28" t="e">
        <f aca="false">VLOOKUP(L273,ClubNames,2,FALSE())&amp;COUNTIF($L$2:$L273,L273)</f>
        <v>#N/A</v>
      </c>
      <c r="O273" s="9" t="n">
        <v>272</v>
      </c>
      <c r="P273" s="14" t="e">
        <f aca="false">VLOOKUP(I273,J:M,4,FALSE())&amp;IF(RIGHT(D273,1)="V"," (V)",IF(RIGHT(D273,1)="J"," (J)",""))</f>
        <v>#N/A</v>
      </c>
      <c r="Q273" s="14" t="e">
        <f aca="false">VLOOKUP(H273,ClubNames,2,FALSE())</f>
        <v>#N/A</v>
      </c>
      <c r="R273" s="15" t="n">
        <f aca="false">TIME(A273,B273,C273)</f>
        <v>0</v>
      </c>
      <c r="S273" s="81" t="b">
        <f aca="false">R273&gt;=R272</f>
        <v>1</v>
      </c>
    </row>
    <row r="274" customFormat="false" ht="15.75" hidden="false" customHeight="false" outlineLevel="0" collapsed="false">
      <c r="H274" s="29" t="n">
        <f aca="false">IF(OR(RIGHT(D274,1)="V",RIGHT(D274,1)="J"),VALUE(LEFT(D274,LEN(D274)-1)),D274)</f>
        <v>0</v>
      </c>
      <c r="I274" s="28" t="e">
        <f aca="false">Q274&amp;COUNTIF($H$2:$H274,H274)</f>
        <v>#N/A</v>
      </c>
      <c r="J274" s="28" t="e">
        <f aca="false">VLOOKUP(L274,ClubNames,2,FALSE())&amp;COUNTIF($L$2:$L274,L274)</f>
        <v>#N/A</v>
      </c>
      <c r="O274" s="9" t="n">
        <v>273</v>
      </c>
      <c r="P274" s="14" t="e">
        <f aca="false">VLOOKUP(I274,J:M,4,FALSE())&amp;IF(RIGHT(D274,1)="V"," (V)",IF(RIGHT(D274,1)="J"," (J)",""))</f>
        <v>#N/A</v>
      </c>
      <c r="Q274" s="14" t="e">
        <f aca="false">VLOOKUP(H274,ClubNames,2,FALSE())</f>
        <v>#N/A</v>
      </c>
      <c r="R274" s="15" t="n">
        <f aca="false">TIME(A274,B274,C274)</f>
        <v>0</v>
      </c>
      <c r="S274" s="81" t="b">
        <f aca="false">R274&gt;=R273</f>
        <v>1</v>
      </c>
    </row>
    <row r="275" customFormat="false" ht="15.75" hidden="false" customHeight="false" outlineLevel="0" collapsed="false">
      <c r="H275" s="29" t="n">
        <f aca="false">IF(OR(RIGHT(D275,1)="V",RIGHT(D275,1)="J"),VALUE(LEFT(D275,LEN(D275)-1)),D275)</f>
        <v>0</v>
      </c>
      <c r="I275" s="28" t="e">
        <f aca="false">Q275&amp;COUNTIF($H$2:$H275,H275)</f>
        <v>#N/A</v>
      </c>
      <c r="J275" s="28" t="e">
        <f aca="false">VLOOKUP(L275,ClubNames,2,FALSE())&amp;COUNTIF($L$2:$L275,L275)</f>
        <v>#N/A</v>
      </c>
      <c r="O275" s="9" t="n">
        <v>274</v>
      </c>
      <c r="P275" s="14" t="e">
        <f aca="false">VLOOKUP(I275,J:M,4,FALSE())&amp;IF(RIGHT(D275,1)="V"," (V)",IF(RIGHT(D275,1)="J"," (J)",""))</f>
        <v>#N/A</v>
      </c>
      <c r="Q275" s="14" t="e">
        <f aca="false">VLOOKUP(H275,ClubNames,2,FALSE())</f>
        <v>#N/A</v>
      </c>
      <c r="R275" s="15" t="n">
        <f aca="false">TIME(A275,B275,C275)</f>
        <v>0</v>
      </c>
      <c r="S275" s="81" t="b">
        <f aca="false">R275&gt;=R274</f>
        <v>1</v>
      </c>
    </row>
    <row r="276" customFormat="false" ht="15.75" hidden="false" customHeight="false" outlineLevel="0" collapsed="false">
      <c r="H276" s="29" t="n">
        <f aca="false">IF(OR(RIGHT(D276,1)="V",RIGHT(D276,1)="J"),VALUE(LEFT(D276,LEN(D276)-1)),D276)</f>
        <v>0</v>
      </c>
      <c r="I276" s="28" t="e">
        <f aca="false">Q276&amp;COUNTIF($H$2:$H276,H276)</f>
        <v>#N/A</v>
      </c>
      <c r="J276" s="28" t="e">
        <f aca="false">VLOOKUP(L276,ClubNames,2,FALSE())&amp;COUNTIF($L$2:$L276,L276)</f>
        <v>#N/A</v>
      </c>
      <c r="O276" s="9" t="n">
        <v>275</v>
      </c>
      <c r="P276" s="14" t="e">
        <f aca="false">VLOOKUP(I276,J:M,4,FALSE())&amp;IF(RIGHT(D276,1)="V"," (V)",IF(RIGHT(D276,1)="J"," (J)",""))</f>
        <v>#N/A</v>
      </c>
      <c r="Q276" s="14" t="e">
        <f aca="false">VLOOKUP(H276,ClubNames,2,FALSE())</f>
        <v>#N/A</v>
      </c>
      <c r="R276" s="15" t="n">
        <f aca="false">TIME(A276,B276,C276)</f>
        <v>0</v>
      </c>
      <c r="S276" s="81" t="b">
        <f aca="false">R276&gt;=R275</f>
        <v>1</v>
      </c>
    </row>
    <row r="277" customFormat="false" ht="15.75" hidden="false" customHeight="false" outlineLevel="0" collapsed="false">
      <c r="H277" s="29" t="n">
        <f aca="false">IF(OR(RIGHT(D277,1)="V",RIGHT(D277,1)="J"),VALUE(LEFT(D277,LEN(D277)-1)),D277)</f>
        <v>0</v>
      </c>
      <c r="I277" s="28" t="e">
        <f aca="false">Q277&amp;COUNTIF($H$2:$H277,H277)</f>
        <v>#N/A</v>
      </c>
      <c r="J277" s="28" t="e">
        <f aca="false">VLOOKUP(L277,ClubNames,2,FALSE())&amp;COUNTIF($L$2:$L277,L277)</f>
        <v>#N/A</v>
      </c>
      <c r="O277" s="9" t="n">
        <v>276</v>
      </c>
      <c r="P277" s="14" t="e">
        <f aca="false">VLOOKUP(I277,J:M,4,FALSE())&amp;IF(RIGHT(D277,1)="V"," (V)",IF(RIGHT(D277,1)="J"," (J)",""))</f>
        <v>#N/A</v>
      </c>
      <c r="Q277" s="14" t="e">
        <f aca="false">VLOOKUP(H277,ClubNames,2,FALSE())</f>
        <v>#N/A</v>
      </c>
      <c r="R277" s="15" t="n">
        <f aca="false">TIME(A277,B277,C277)</f>
        <v>0</v>
      </c>
      <c r="S277" s="81" t="b">
        <f aca="false">R277&gt;=R276</f>
        <v>1</v>
      </c>
    </row>
    <row r="278" customFormat="false" ht="15.75" hidden="false" customHeight="false" outlineLevel="0" collapsed="false">
      <c r="H278" s="29" t="n">
        <f aca="false">IF(OR(RIGHT(D278,1)="V",RIGHT(D278,1)="J"),VALUE(LEFT(D278,LEN(D278)-1)),D278)</f>
        <v>0</v>
      </c>
      <c r="I278" s="28" t="e">
        <f aca="false">Q278&amp;COUNTIF($H$2:$H278,H278)</f>
        <v>#N/A</v>
      </c>
      <c r="J278" s="28" t="e">
        <f aca="false">VLOOKUP(L278,ClubNames,2,FALSE())&amp;COUNTIF($L$2:$L278,L278)</f>
        <v>#N/A</v>
      </c>
      <c r="O278" s="9" t="n">
        <v>277</v>
      </c>
      <c r="P278" s="14" t="e">
        <f aca="false">VLOOKUP(I278,J:M,4,FALSE())&amp;IF(RIGHT(D278,1)="V"," (V)",IF(RIGHT(D278,1)="J"," (J)",""))</f>
        <v>#N/A</v>
      </c>
      <c r="Q278" s="14" t="e">
        <f aca="false">VLOOKUP(H278,ClubNames,2,FALSE())</f>
        <v>#N/A</v>
      </c>
      <c r="R278" s="15" t="n">
        <f aca="false">TIME(A278,B278,C278)</f>
        <v>0</v>
      </c>
      <c r="S278" s="81" t="b">
        <f aca="false">R278&gt;=R277</f>
        <v>1</v>
      </c>
    </row>
    <row r="279" customFormat="false" ht="15.75" hidden="false" customHeight="false" outlineLevel="0" collapsed="false">
      <c r="H279" s="29" t="n">
        <f aca="false">IF(OR(RIGHT(D279,1)="V",RIGHT(D279,1)="J"),VALUE(LEFT(D279,LEN(D279)-1)),D279)</f>
        <v>0</v>
      </c>
      <c r="I279" s="28" t="e">
        <f aca="false">Q279&amp;COUNTIF($H$2:$H279,H279)</f>
        <v>#N/A</v>
      </c>
      <c r="J279" s="28" t="e">
        <f aca="false">VLOOKUP(L279,ClubNames,2,FALSE())&amp;COUNTIF($L$2:$L279,L279)</f>
        <v>#N/A</v>
      </c>
      <c r="O279" s="9" t="n">
        <v>278</v>
      </c>
      <c r="P279" s="14" t="e">
        <f aca="false">VLOOKUP(I279,J:M,4,FALSE())&amp;IF(RIGHT(D279,1)="V"," (V)",IF(RIGHT(D279,1)="J"," (J)",""))</f>
        <v>#N/A</v>
      </c>
      <c r="Q279" s="14" t="e">
        <f aca="false">VLOOKUP(H279,ClubNames,2,FALSE())</f>
        <v>#N/A</v>
      </c>
      <c r="R279" s="15" t="n">
        <f aca="false">TIME(A279,B279,C279)</f>
        <v>0</v>
      </c>
      <c r="S279" s="81" t="b">
        <f aca="false">R279&gt;=R278</f>
        <v>1</v>
      </c>
    </row>
    <row r="280" customFormat="false" ht="15.75" hidden="false" customHeight="false" outlineLevel="0" collapsed="false">
      <c r="H280" s="29" t="n">
        <f aca="false">IF(OR(RIGHT(D280,1)="V",RIGHT(D280,1)="J"),VALUE(LEFT(D280,LEN(D280)-1)),D280)</f>
        <v>0</v>
      </c>
      <c r="I280" s="28" t="e">
        <f aca="false">Q280&amp;COUNTIF($H$2:$H280,H280)</f>
        <v>#N/A</v>
      </c>
      <c r="J280" s="28" t="e">
        <f aca="false">VLOOKUP(L280,ClubNames,2,FALSE())&amp;COUNTIF($L$2:$L280,L280)</f>
        <v>#N/A</v>
      </c>
      <c r="O280" s="9" t="n">
        <v>279</v>
      </c>
      <c r="P280" s="14" t="e">
        <f aca="false">VLOOKUP(I280,J:M,4,FALSE())&amp;IF(RIGHT(D280,1)="V"," (V)",IF(RIGHT(D280,1)="J"," (J)",""))</f>
        <v>#N/A</v>
      </c>
      <c r="Q280" s="14" t="e">
        <f aca="false">VLOOKUP(H280,ClubNames,2,FALSE())</f>
        <v>#N/A</v>
      </c>
      <c r="R280" s="15" t="n">
        <f aca="false">TIME(A280,B280,C280)</f>
        <v>0</v>
      </c>
      <c r="S280" s="81" t="b">
        <f aca="false">R280&gt;=R279</f>
        <v>1</v>
      </c>
    </row>
    <row r="281" customFormat="false" ht="15.75" hidden="false" customHeight="false" outlineLevel="0" collapsed="false">
      <c r="H281" s="29" t="n">
        <f aca="false">IF(OR(RIGHT(D281,1)="V",RIGHT(D281,1)="J"),VALUE(LEFT(D281,LEN(D281)-1)),D281)</f>
        <v>0</v>
      </c>
      <c r="I281" s="28" t="e">
        <f aca="false">Q281&amp;COUNTIF($H$2:$H281,H281)</f>
        <v>#N/A</v>
      </c>
      <c r="J281" s="28" t="e">
        <f aca="false">VLOOKUP(L281,ClubNames,2,FALSE())&amp;COUNTIF($L$2:$L281,L281)</f>
        <v>#N/A</v>
      </c>
      <c r="O281" s="9" t="n">
        <v>280</v>
      </c>
      <c r="P281" s="14" t="e">
        <f aca="false">VLOOKUP(I281,J:M,4,FALSE())&amp;IF(RIGHT(D281,1)="V"," (V)",IF(RIGHT(D281,1)="J"," (J)",""))</f>
        <v>#N/A</v>
      </c>
      <c r="Q281" s="14" t="e">
        <f aca="false">VLOOKUP(H281,ClubNames,2,FALSE())</f>
        <v>#N/A</v>
      </c>
      <c r="R281" s="15" t="n">
        <f aca="false">TIME(A281,B281,C281)</f>
        <v>0</v>
      </c>
      <c r="S281" s="81" t="b">
        <f aca="false">R281&gt;=R280</f>
        <v>1</v>
      </c>
    </row>
    <row r="282" customFormat="false" ht="15.75" hidden="false" customHeight="false" outlineLevel="0" collapsed="false">
      <c r="H282" s="29" t="n">
        <f aca="false">IF(OR(RIGHT(D282,1)="V",RIGHT(D282,1)="J"),VALUE(LEFT(D282,LEN(D282)-1)),D282)</f>
        <v>0</v>
      </c>
      <c r="I282" s="28" t="e">
        <f aca="false">Q282&amp;COUNTIF($H$2:$H282,H282)</f>
        <v>#N/A</v>
      </c>
      <c r="J282" s="28" t="e">
        <f aca="false">VLOOKUP(L282,ClubNames,2,FALSE())&amp;COUNTIF($L$2:$L282,L282)</f>
        <v>#N/A</v>
      </c>
      <c r="O282" s="9" t="n">
        <v>281</v>
      </c>
      <c r="P282" s="14" t="e">
        <f aca="false">VLOOKUP(I282,J:M,4,FALSE())&amp;IF(RIGHT(D282,1)="V"," (V)",IF(RIGHT(D282,1)="J"," (J)",""))</f>
        <v>#N/A</v>
      </c>
      <c r="Q282" s="14" t="e">
        <f aca="false">VLOOKUP(H282,ClubNames,2,FALSE())</f>
        <v>#N/A</v>
      </c>
      <c r="R282" s="15" t="n">
        <f aca="false">TIME(A282,B282,C282)</f>
        <v>0</v>
      </c>
      <c r="S282" s="81" t="b">
        <f aca="false">R282&gt;=R281</f>
        <v>1</v>
      </c>
    </row>
    <row r="283" customFormat="false" ht="15.75" hidden="false" customHeight="false" outlineLevel="0" collapsed="false">
      <c r="H283" s="29" t="n">
        <f aca="false">IF(OR(RIGHT(D283,1)="V",RIGHT(D283,1)="J"),VALUE(LEFT(D283,LEN(D283)-1)),D283)</f>
        <v>0</v>
      </c>
      <c r="I283" s="28" t="e">
        <f aca="false">Q283&amp;COUNTIF($H$2:$H283,H283)</f>
        <v>#N/A</v>
      </c>
      <c r="J283" s="28" t="e">
        <f aca="false">VLOOKUP(L283,ClubNames,2,FALSE())&amp;COUNTIF($L$2:$L283,L283)</f>
        <v>#N/A</v>
      </c>
      <c r="O283" s="9" t="n">
        <v>282</v>
      </c>
      <c r="P283" s="14" t="e">
        <f aca="false">VLOOKUP(I283,J:M,4,FALSE())&amp;IF(RIGHT(D283,1)="V"," (V)",IF(RIGHT(D283,1)="J"," (J)",""))</f>
        <v>#N/A</v>
      </c>
      <c r="Q283" s="14" t="e">
        <f aca="false">VLOOKUP(H283,ClubNames,2,FALSE())</f>
        <v>#N/A</v>
      </c>
      <c r="R283" s="15" t="n">
        <f aca="false">TIME(A283,B283,C283)</f>
        <v>0</v>
      </c>
      <c r="S283" s="81" t="b">
        <f aca="false">R283&gt;=R282</f>
        <v>1</v>
      </c>
    </row>
    <row r="284" customFormat="false" ht="15.75" hidden="false" customHeight="false" outlineLevel="0" collapsed="false">
      <c r="H284" s="29" t="n">
        <f aca="false">IF(OR(RIGHT(D284,1)="V",RIGHT(D284,1)="J"),VALUE(LEFT(D284,LEN(D284)-1)),D284)</f>
        <v>0</v>
      </c>
      <c r="I284" s="28" t="e">
        <f aca="false">Q284&amp;COUNTIF($H$2:$H284,H284)</f>
        <v>#N/A</v>
      </c>
      <c r="J284" s="28" t="e">
        <f aca="false">VLOOKUP(L284,ClubNames,2,FALSE())&amp;COUNTIF($L$2:$L284,L284)</f>
        <v>#N/A</v>
      </c>
      <c r="O284" s="9" t="n">
        <v>283</v>
      </c>
      <c r="P284" s="14" t="e">
        <f aca="false">VLOOKUP(I284,J:M,4,FALSE())&amp;IF(RIGHT(D284,1)="V"," (V)",IF(RIGHT(D284,1)="J"," (J)",""))</f>
        <v>#N/A</v>
      </c>
      <c r="Q284" s="14" t="e">
        <f aca="false">VLOOKUP(H284,ClubNames,2,FALSE())</f>
        <v>#N/A</v>
      </c>
      <c r="R284" s="15" t="n">
        <f aca="false">TIME(A284,B284,C284)</f>
        <v>0</v>
      </c>
      <c r="S284" s="81" t="b">
        <f aca="false">R284&gt;=R283</f>
        <v>1</v>
      </c>
    </row>
    <row r="285" customFormat="false" ht="15.75" hidden="false" customHeight="false" outlineLevel="0" collapsed="false">
      <c r="H285" s="29" t="n">
        <f aca="false">IF(OR(RIGHT(D285,1)="V",RIGHT(D285,1)="J"),VALUE(LEFT(D285,LEN(D285)-1)),D285)</f>
        <v>0</v>
      </c>
      <c r="I285" s="28" t="e">
        <f aca="false">Q285&amp;COUNTIF($H$2:$H285,H285)</f>
        <v>#N/A</v>
      </c>
      <c r="J285" s="28" t="e">
        <f aca="false">VLOOKUP(L285,ClubNames,2,FALSE())&amp;COUNTIF($L$2:$L285,L285)</f>
        <v>#N/A</v>
      </c>
      <c r="O285" s="9" t="n">
        <v>284</v>
      </c>
      <c r="P285" s="14" t="e">
        <f aca="false">VLOOKUP(I285,J:M,4,FALSE())&amp;IF(RIGHT(D285,1)="V"," (V)",IF(RIGHT(D285,1)="J"," (J)",""))</f>
        <v>#N/A</v>
      </c>
      <c r="Q285" s="14" t="e">
        <f aca="false">VLOOKUP(H285,ClubNames,2,FALSE())</f>
        <v>#N/A</v>
      </c>
      <c r="R285" s="15" t="n">
        <f aca="false">TIME(A285,B285,C285)</f>
        <v>0</v>
      </c>
      <c r="S285" s="81" t="b">
        <f aca="false">R285&gt;=R284</f>
        <v>1</v>
      </c>
    </row>
    <row r="286" customFormat="false" ht="15.75" hidden="false" customHeight="false" outlineLevel="0" collapsed="false">
      <c r="H286" s="29" t="n">
        <f aca="false">IF(OR(RIGHT(D286,1)="V",RIGHT(D286,1)="J"),VALUE(LEFT(D286,LEN(D286)-1)),D286)</f>
        <v>0</v>
      </c>
      <c r="I286" s="28" t="e">
        <f aca="false">Q286&amp;COUNTIF($H$2:$H286,H286)</f>
        <v>#N/A</v>
      </c>
      <c r="J286" s="28" t="e">
        <f aca="false">VLOOKUP(L286,ClubNames,2,FALSE())&amp;COUNTIF($L$2:$L286,L286)</f>
        <v>#N/A</v>
      </c>
      <c r="O286" s="9" t="n">
        <v>285</v>
      </c>
      <c r="P286" s="14" t="e">
        <f aca="false">VLOOKUP(I286,J:M,4,FALSE())&amp;IF(RIGHT(D286,1)="V"," (V)",IF(RIGHT(D286,1)="J"," (J)",""))</f>
        <v>#N/A</v>
      </c>
      <c r="Q286" s="14" t="e">
        <f aca="false">VLOOKUP(H286,ClubNames,2,FALSE())</f>
        <v>#N/A</v>
      </c>
      <c r="R286" s="15" t="n">
        <f aca="false">TIME(A286,B286,C286)</f>
        <v>0</v>
      </c>
      <c r="S286" s="81" t="b">
        <f aca="false">R286&gt;=R285</f>
        <v>1</v>
      </c>
    </row>
    <row r="287" customFormat="false" ht="15.75" hidden="false" customHeight="false" outlineLevel="0" collapsed="false">
      <c r="H287" s="29" t="n">
        <f aca="false">IF(OR(RIGHT(D287,1)="V",RIGHT(D287,1)="J"),VALUE(LEFT(D287,LEN(D287)-1)),D287)</f>
        <v>0</v>
      </c>
      <c r="I287" s="28" t="e">
        <f aca="false">Q287&amp;COUNTIF($H$2:$H287,H287)</f>
        <v>#N/A</v>
      </c>
      <c r="J287" s="28" t="e">
        <f aca="false">VLOOKUP(L287,ClubNames,2,FALSE())&amp;COUNTIF($L$2:$L287,L287)</f>
        <v>#N/A</v>
      </c>
      <c r="O287" s="9" t="n">
        <v>286</v>
      </c>
      <c r="P287" s="14" t="e">
        <f aca="false">VLOOKUP(I287,J:M,4,FALSE())&amp;IF(RIGHT(D287,1)="V"," (V)",IF(RIGHT(D287,1)="J"," (J)",""))</f>
        <v>#N/A</v>
      </c>
      <c r="Q287" s="14" t="e">
        <f aca="false">VLOOKUP(H287,ClubNames,2,FALSE())</f>
        <v>#N/A</v>
      </c>
      <c r="R287" s="15" t="n">
        <f aca="false">TIME(A287,B287,C287)</f>
        <v>0</v>
      </c>
      <c r="S287" s="81" t="b">
        <f aca="false">R287&gt;=R286</f>
        <v>1</v>
      </c>
    </row>
    <row r="288" customFormat="false" ht="15.75" hidden="false" customHeight="false" outlineLevel="0" collapsed="false">
      <c r="H288" s="29" t="n">
        <f aca="false">IF(OR(RIGHT(D288,1)="V",RIGHT(D288,1)="J"),VALUE(LEFT(D288,LEN(D288)-1)),D288)</f>
        <v>0</v>
      </c>
      <c r="I288" s="28" t="e">
        <f aca="false">Q288&amp;COUNTIF($H$2:$H288,H288)</f>
        <v>#N/A</v>
      </c>
      <c r="J288" s="28" t="e">
        <f aca="false">VLOOKUP(L288,ClubNames,2,FALSE())&amp;COUNTIF($L$2:$L288,L288)</f>
        <v>#N/A</v>
      </c>
      <c r="O288" s="9" t="n">
        <v>287</v>
      </c>
      <c r="P288" s="14" t="e">
        <f aca="false">VLOOKUP(I288,J:M,4,FALSE())&amp;IF(RIGHT(D288,1)="V"," (V)",IF(RIGHT(D288,1)="J"," (J)",""))</f>
        <v>#N/A</v>
      </c>
      <c r="Q288" s="14" t="e">
        <f aca="false">VLOOKUP(H288,ClubNames,2,FALSE())</f>
        <v>#N/A</v>
      </c>
      <c r="R288" s="15" t="n">
        <f aca="false">TIME(A288,B288,C288)</f>
        <v>0</v>
      </c>
      <c r="S288" s="81" t="b">
        <f aca="false">R288&gt;=R287</f>
        <v>1</v>
      </c>
    </row>
    <row r="289" customFormat="false" ht="15.75" hidden="false" customHeight="false" outlineLevel="0" collapsed="false">
      <c r="H289" s="29" t="n">
        <f aca="false">IF(OR(RIGHT(D289,1)="V",RIGHT(D289,1)="J"),VALUE(LEFT(D289,LEN(D289)-1)),D289)</f>
        <v>0</v>
      </c>
      <c r="I289" s="28" t="e">
        <f aca="false">Q289&amp;COUNTIF($H$2:$H289,H289)</f>
        <v>#N/A</v>
      </c>
      <c r="J289" s="28" t="e">
        <f aca="false">VLOOKUP(L289,ClubNames,2,FALSE())&amp;COUNTIF($L$2:$L289,L289)</f>
        <v>#N/A</v>
      </c>
      <c r="O289" s="9" t="n">
        <v>288</v>
      </c>
      <c r="P289" s="14" t="e">
        <f aca="false">VLOOKUP(I289,J:M,4,FALSE())&amp;IF(RIGHT(D289,1)="V"," (V)",IF(RIGHT(D289,1)="J"," (J)",""))</f>
        <v>#N/A</v>
      </c>
      <c r="Q289" s="14" t="e">
        <f aca="false">VLOOKUP(H289,ClubNames,2,FALSE())</f>
        <v>#N/A</v>
      </c>
      <c r="R289" s="15" t="n">
        <f aca="false">TIME(A289,B289,C289)</f>
        <v>0</v>
      </c>
      <c r="S289" s="81" t="b">
        <f aca="false">R289&gt;=R288</f>
        <v>1</v>
      </c>
    </row>
    <row r="290" customFormat="false" ht="15.75" hidden="false" customHeight="false" outlineLevel="0" collapsed="false">
      <c r="H290" s="29" t="n">
        <f aca="false">IF(OR(RIGHT(D290,1)="V",RIGHT(D290,1)="J"),VALUE(LEFT(D290,LEN(D290)-1)),D290)</f>
        <v>0</v>
      </c>
      <c r="I290" s="28" t="e">
        <f aca="false">Q290&amp;COUNTIF($H$2:$H290,H290)</f>
        <v>#N/A</v>
      </c>
      <c r="J290" s="28" t="e">
        <f aca="false">VLOOKUP(L290,ClubNames,2,FALSE())&amp;COUNTIF($L$2:$L290,L290)</f>
        <v>#N/A</v>
      </c>
      <c r="O290" s="9" t="n">
        <v>289</v>
      </c>
      <c r="P290" s="14" t="e">
        <f aca="false">VLOOKUP(I290,J:M,4,FALSE())&amp;IF(RIGHT(D290,1)="V"," (V)",IF(RIGHT(D290,1)="J"," (J)",""))</f>
        <v>#N/A</v>
      </c>
      <c r="Q290" s="14" t="e">
        <f aca="false">VLOOKUP(H290,ClubNames,2,FALSE())</f>
        <v>#N/A</v>
      </c>
      <c r="R290" s="15" t="n">
        <f aca="false">TIME(A290,B290,C290)</f>
        <v>0</v>
      </c>
      <c r="S290" s="81" t="b">
        <f aca="false">R290&gt;=R289</f>
        <v>1</v>
      </c>
    </row>
    <row r="291" customFormat="false" ht="15.75" hidden="false" customHeight="false" outlineLevel="0" collapsed="false">
      <c r="H291" s="29" t="n">
        <f aca="false">IF(OR(RIGHT(D291,1)="V",RIGHT(D291,1)="J"),VALUE(LEFT(D291,LEN(D291)-1)),D291)</f>
        <v>0</v>
      </c>
      <c r="I291" s="28" t="e">
        <f aca="false">Q291&amp;COUNTIF($H$2:$H291,H291)</f>
        <v>#N/A</v>
      </c>
      <c r="J291" s="28" t="e">
        <f aca="false">VLOOKUP(L291,ClubNames,2,FALSE())&amp;COUNTIF($L$2:$L291,L291)</f>
        <v>#N/A</v>
      </c>
      <c r="O291" s="9" t="n">
        <v>290</v>
      </c>
      <c r="P291" s="14" t="e">
        <f aca="false">VLOOKUP(I291,J:M,4,FALSE())&amp;IF(RIGHT(D291,1)="V"," (V)",IF(RIGHT(D291,1)="J"," (J)",""))</f>
        <v>#N/A</v>
      </c>
      <c r="Q291" s="14" t="e">
        <f aca="false">VLOOKUP(H291,ClubNames,2,FALSE())</f>
        <v>#N/A</v>
      </c>
      <c r="R291" s="15" t="n">
        <f aca="false">TIME(A291,B291,C291)</f>
        <v>0</v>
      </c>
      <c r="S291" s="81" t="b">
        <f aca="false">R291&gt;=R290</f>
        <v>1</v>
      </c>
    </row>
    <row r="292" customFormat="false" ht="15.75" hidden="false" customHeight="false" outlineLevel="0" collapsed="false">
      <c r="H292" s="29" t="n">
        <f aca="false">IF(OR(RIGHT(D292,1)="V",RIGHT(D292,1)="J"),VALUE(LEFT(D292,LEN(D292)-1)),D292)</f>
        <v>0</v>
      </c>
      <c r="I292" s="28" t="e">
        <f aca="false">Q292&amp;COUNTIF($H$2:$H292,H292)</f>
        <v>#N/A</v>
      </c>
      <c r="J292" s="28" t="e">
        <f aca="false">VLOOKUP(L292,ClubNames,2,FALSE())&amp;COUNTIF($L$2:$L292,L292)</f>
        <v>#N/A</v>
      </c>
      <c r="O292" s="9" t="n">
        <v>291</v>
      </c>
      <c r="P292" s="14" t="e">
        <f aca="false">VLOOKUP(I292,J:M,4,FALSE())&amp;IF(RIGHT(D292,1)="V"," (V)",IF(RIGHT(D292,1)="J"," (J)",""))</f>
        <v>#N/A</v>
      </c>
      <c r="Q292" s="14" t="e">
        <f aca="false">VLOOKUP(H292,ClubNames,2,FALSE())</f>
        <v>#N/A</v>
      </c>
      <c r="R292" s="15" t="n">
        <f aca="false">TIME(A292,B292,C292)</f>
        <v>0</v>
      </c>
      <c r="S292" s="81" t="b">
        <f aca="false">R292&gt;=R291</f>
        <v>1</v>
      </c>
    </row>
    <row r="293" customFormat="false" ht="15.75" hidden="false" customHeight="false" outlineLevel="0" collapsed="false">
      <c r="H293" s="29" t="n">
        <f aca="false">IF(OR(RIGHT(D293,1)="V",RIGHT(D293,1)="J"),VALUE(LEFT(D293,LEN(D293)-1)),D293)</f>
        <v>0</v>
      </c>
      <c r="I293" s="28" t="e">
        <f aca="false">Q293&amp;COUNTIF($H$2:$H293,H293)</f>
        <v>#N/A</v>
      </c>
      <c r="J293" s="28" t="e">
        <f aca="false">VLOOKUP(L293,ClubNames,2,FALSE())&amp;COUNTIF($L$2:$L293,L293)</f>
        <v>#N/A</v>
      </c>
      <c r="O293" s="9" t="n">
        <v>292</v>
      </c>
      <c r="P293" s="14" t="e">
        <f aca="false">VLOOKUP(I293,J:M,4,FALSE())&amp;IF(RIGHT(D293,1)="V"," (V)",IF(RIGHT(D293,1)="J"," (J)",""))</f>
        <v>#N/A</v>
      </c>
      <c r="Q293" s="14" t="e">
        <f aca="false">VLOOKUP(H293,ClubNames,2,FALSE())</f>
        <v>#N/A</v>
      </c>
      <c r="R293" s="15" t="n">
        <f aca="false">TIME(A293,B293,C293)</f>
        <v>0</v>
      </c>
      <c r="S293" s="81" t="b">
        <f aca="false">R293&gt;=R292</f>
        <v>1</v>
      </c>
    </row>
    <row r="294" customFormat="false" ht="15.75" hidden="false" customHeight="false" outlineLevel="0" collapsed="false">
      <c r="H294" s="29" t="n">
        <f aca="false">IF(OR(RIGHT(D294,1)="V",RIGHT(D294,1)="J"),VALUE(LEFT(D294,LEN(D294)-1)),D294)</f>
        <v>0</v>
      </c>
      <c r="I294" s="28" t="e">
        <f aca="false">Q294&amp;COUNTIF($H$2:$H294,H294)</f>
        <v>#N/A</v>
      </c>
      <c r="J294" s="28" t="e">
        <f aca="false">VLOOKUP(L294,ClubNames,2,FALSE())&amp;COUNTIF($L$2:$L294,L294)</f>
        <v>#N/A</v>
      </c>
      <c r="O294" s="9" t="n">
        <v>293</v>
      </c>
      <c r="P294" s="14" t="e">
        <f aca="false">VLOOKUP(I294,J:M,4,FALSE())&amp;IF(RIGHT(D294,1)="V"," (V)",IF(RIGHT(D294,1)="J"," (J)",""))</f>
        <v>#N/A</v>
      </c>
      <c r="Q294" s="14" t="e">
        <f aca="false">VLOOKUP(H294,ClubNames,2,FALSE())</f>
        <v>#N/A</v>
      </c>
      <c r="R294" s="15" t="n">
        <f aca="false">TIME(A294,B294,C294)</f>
        <v>0</v>
      </c>
      <c r="S294" s="81" t="b">
        <f aca="false">R294&gt;=R293</f>
        <v>1</v>
      </c>
    </row>
    <row r="295" customFormat="false" ht="15.75" hidden="false" customHeight="false" outlineLevel="0" collapsed="false">
      <c r="H295" s="29" t="n">
        <f aca="false">IF(OR(RIGHT(D295,1)="V",RIGHT(D295,1)="J"),VALUE(LEFT(D295,LEN(D295)-1)),D295)</f>
        <v>0</v>
      </c>
      <c r="I295" s="28" t="e">
        <f aca="false">Q295&amp;COUNTIF($H$2:$H295,H295)</f>
        <v>#N/A</v>
      </c>
      <c r="J295" s="28" t="e">
        <f aca="false">VLOOKUP(L295,ClubNames,2,FALSE())&amp;COUNTIF($L$2:$L295,L295)</f>
        <v>#N/A</v>
      </c>
      <c r="O295" s="9" t="n">
        <v>294</v>
      </c>
      <c r="P295" s="14" t="e">
        <f aca="false">VLOOKUP(I295,J:M,4,FALSE())&amp;IF(RIGHT(D295,1)="V"," (V)",IF(RIGHT(D295,1)="J"," (J)",""))</f>
        <v>#N/A</v>
      </c>
      <c r="Q295" s="14" t="e">
        <f aca="false">VLOOKUP(H295,ClubNames,2,FALSE())</f>
        <v>#N/A</v>
      </c>
      <c r="R295" s="15" t="n">
        <f aca="false">TIME(A295,B295,C295)</f>
        <v>0</v>
      </c>
      <c r="S295" s="81" t="b">
        <f aca="false">R295&gt;=R294</f>
        <v>1</v>
      </c>
    </row>
    <row r="296" customFormat="false" ht="15.75" hidden="false" customHeight="false" outlineLevel="0" collapsed="false">
      <c r="H296" s="29" t="n">
        <f aca="false">IF(OR(RIGHT(D296,1)="V",RIGHT(D296,1)="J"),VALUE(LEFT(D296,LEN(D296)-1)),D296)</f>
        <v>0</v>
      </c>
      <c r="I296" s="28" t="e">
        <f aca="false">Q296&amp;COUNTIF($H$2:$H296,H296)</f>
        <v>#N/A</v>
      </c>
      <c r="J296" s="28" t="e">
        <f aca="false">VLOOKUP(L296,ClubNames,2,FALSE())&amp;COUNTIF($L$2:$L296,L296)</f>
        <v>#N/A</v>
      </c>
      <c r="O296" s="9" t="n">
        <v>295</v>
      </c>
      <c r="P296" s="14" t="e">
        <f aca="false">VLOOKUP(I296,J:M,4,FALSE())&amp;IF(RIGHT(D296,1)="V"," (V)",IF(RIGHT(D296,1)="J"," (J)",""))</f>
        <v>#N/A</v>
      </c>
      <c r="Q296" s="14" t="e">
        <f aca="false">VLOOKUP(H296,ClubNames,2,FALSE())</f>
        <v>#N/A</v>
      </c>
      <c r="R296" s="15" t="n">
        <f aca="false">TIME(A296,B296,C296)</f>
        <v>0</v>
      </c>
      <c r="S296" s="81" t="b">
        <f aca="false">R296&gt;=R295</f>
        <v>1</v>
      </c>
    </row>
    <row r="297" customFormat="false" ht="15.75" hidden="false" customHeight="false" outlineLevel="0" collapsed="false">
      <c r="H297" s="29" t="n">
        <f aca="false">IF(OR(RIGHT(D297,1)="V",RIGHT(D297,1)="J"),VALUE(LEFT(D297,LEN(D297)-1)),D297)</f>
        <v>0</v>
      </c>
      <c r="I297" s="28" t="e">
        <f aca="false">Q297&amp;COUNTIF($H$2:$H297,H297)</f>
        <v>#N/A</v>
      </c>
      <c r="J297" s="28" t="e">
        <f aca="false">VLOOKUP(L297,ClubNames,2,FALSE())&amp;COUNTIF($L$2:$L297,L297)</f>
        <v>#N/A</v>
      </c>
      <c r="O297" s="9" t="n">
        <v>296</v>
      </c>
      <c r="P297" s="14" t="e">
        <f aca="false">VLOOKUP(I297,J:M,4,FALSE())&amp;IF(RIGHT(D297,1)="V"," (V)",IF(RIGHT(D297,1)="J"," (J)",""))</f>
        <v>#N/A</v>
      </c>
      <c r="Q297" s="14" t="e">
        <f aca="false">VLOOKUP(H297,ClubNames,2,FALSE())</f>
        <v>#N/A</v>
      </c>
      <c r="R297" s="15" t="n">
        <f aca="false">TIME(A297,B297,C297)</f>
        <v>0</v>
      </c>
      <c r="S297" s="81" t="b">
        <f aca="false">R297&gt;=R296</f>
        <v>1</v>
      </c>
    </row>
    <row r="298" customFormat="false" ht="15.75" hidden="false" customHeight="false" outlineLevel="0" collapsed="false">
      <c r="H298" s="29" t="n">
        <f aca="false">IF(OR(RIGHT(D298,1)="V",RIGHT(D298,1)="J"),VALUE(LEFT(D298,LEN(D298)-1)),D298)</f>
        <v>0</v>
      </c>
      <c r="I298" s="28" t="e">
        <f aca="false">Q298&amp;COUNTIF($H$2:$H298,H298)</f>
        <v>#N/A</v>
      </c>
      <c r="J298" s="28" t="e">
        <f aca="false">VLOOKUP(L298,ClubNames,2,FALSE())&amp;COUNTIF($L$2:$L298,L298)</f>
        <v>#N/A</v>
      </c>
      <c r="O298" s="9" t="n">
        <v>297</v>
      </c>
      <c r="P298" s="14" t="e">
        <f aca="false">VLOOKUP(I298,J:M,4,FALSE())&amp;IF(RIGHT(D298,1)="V"," (V)",IF(RIGHT(D298,1)="J"," (J)",""))</f>
        <v>#N/A</v>
      </c>
      <c r="Q298" s="14" t="e">
        <f aca="false">VLOOKUP(H298,ClubNames,2,FALSE())</f>
        <v>#N/A</v>
      </c>
      <c r="R298" s="15" t="n">
        <f aca="false">TIME(A298,B298,C298)</f>
        <v>0</v>
      </c>
      <c r="S298" s="81" t="b">
        <f aca="false">R298&gt;=R297</f>
        <v>1</v>
      </c>
    </row>
    <row r="299" customFormat="false" ht="15.75" hidden="false" customHeight="false" outlineLevel="0" collapsed="false">
      <c r="H299" s="29" t="n">
        <f aca="false">IF(OR(RIGHT(D299,1)="V",RIGHT(D299,1)="J"),VALUE(LEFT(D299,LEN(D299)-1)),D299)</f>
        <v>0</v>
      </c>
      <c r="I299" s="28" t="e">
        <f aca="false">Q299&amp;COUNTIF($H$2:$H299,H299)</f>
        <v>#N/A</v>
      </c>
      <c r="J299" s="28" t="e">
        <f aca="false">VLOOKUP(L299,ClubNames,2,FALSE())&amp;COUNTIF($L$2:$L299,L299)</f>
        <v>#N/A</v>
      </c>
      <c r="O299" s="9" t="n">
        <v>298</v>
      </c>
      <c r="P299" s="14" t="e">
        <f aca="false">VLOOKUP(I299,J:M,4,FALSE())&amp;IF(RIGHT(D299,1)="V"," (V)",IF(RIGHT(D299,1)="J"," (J)",""))</f>
        <v>#N/A</v>
      </c>
      <c r="Q299" s="14" t="e">
        <f aca="false">VLOOKUP(H299,ClubNames,2,FALSE())</f>
        <v>#N/A</v>
      </c>
      <c r="R299" s="15" t="n">
        <f aca="false">TIME(A299,B299,C299)</f>
        <v>0</v>
      </c>
      <c r="S299" s="81" t="b">
        <f aca="false">R299&gt;=R298</f>
        <v>1</v>
      </c>
    </row>
    <row r="300" customFormat="false" ht="15.75" hidden="false" customHeight="false" outlineLevel="0" collapsed="false">
      <c r="H300" s="29" t="n">
        <f aca="false">IF(OR(RIGHT(D300,1)="V",RIGHT(D300,1)="J"),VALUE(LEFT(D300,LEN(D300)-1)),D300)</f>
        <v>0</v>
      </c>
      <c r="I300" s="28" t="e">
        <f aca="false">Q300&amp;COUNTIF($H$2:$H300,H300)</f>
        <v>#N/A</v>
      </c>
      <c r="J300" s="28" t="e">
        <f aca="false">VLOOKUP(L300,ClubNames,2,FALSE())&amp;COUNTIF($L$2:$L300,L300)</f>
        <v>#N/A</v>
      </c>
      <c r="O300" s="9" t="n">
        <v>299</v>
      </c>
      <c r="P300" s="14" t="e">
        <f aca="false">VLOOKUP(I300,J:M,4,FALSE())&amp;IF(RIGHT(D300,1)="V"," (V)",IF(RIGHT(D300,1)="J"," (J)",""))</f>
        <v>#N/A</v>
      </c>
      <c r="Q300" s="14" t="e">
        <f aca="false">VLOOKUP(H300,ClubNames,2,FALSE())</f>
        <v>#N/A</v>
      </c>
      <c r="R300" s="15" t="n">
        <f aca="false">TIME(A300,B300,C300)</f>
        <v>0</v>
      </c>
      <c r="S300" s="81" t="b">
        <f aca="false">R300&gt;=R299</f>
        <v>1</v>
      </c>
    </row>
    <row r="301" customFormat="false" ht="15.75" hidden="false" customHeight="false" outlineLevel="0" collapsed="false">
      <c r="O301" s="9" t="n">
        <v>300</v>
      </c>
      <c r="P301" s="14" t="e">
        <f aca="false">VLOOKUP(I301,J:M,4,FALSE())&amp;IF(RIGHT(D301,1)="V"," (V)",IF(RIGHT(D301,1)="J"," (J)",""))</f>
        <v>#N/A</v>
      </c>
      <c r="Q301" s="14" t="e">
        <f aca="false">VLOOKUP(H301,ClubNames,2,FALSE())</f>
        <v>#N/A</v>
      </c>
      <c r="R301" s="15" t="n">
        <f aca="false">TIME(A301,B301,C301)</f>
        <v>0</v>
      </c>
      <c r="S301" s="81" t="b">
        <f aca="false">R301&gt;=R300</f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2020-02-02T18:42:05Z</dcterms:created>
  <dc:creator>Microsoft Office User</dc:creator>
  <dc:description/>
  <dc:language>en-GB</dc:language>
  <cp:lastModifiedBy/>
  <dcterms:modified xsi:type="dcterms:W3CDTF">2026-01-18T20:21:29Z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