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Shares" sheetId="1" r:id="rId1"/>
    <sheet name="Men" sheetId="2" r:id="rId2"/>
    <sheet name="Women" sheetId="3" r:id="rId3"/>
  </sheets>
  <definedNames/>
  <calcPr fullCalcOnLoad="1"/>
</workbook>
</file>

<file path=xl/sharedStrings.xml><?xml version="1.0" encoding="utf-8"?>
<sst xmlns="http://schemas.openxmlformats.org/spreadsheetml/2006/main" count="167" uniqueCount="120">
  <si>
    <t>MEN</t>
  </si>
  <si>
    <t>WOMEN</t>
  </si>
  <si>
    <t>NAME</t>
  </si>
  <si>
    <t>CLUB</t>
  </si>
  <si>
    <t>A</t>
  </si>
  <si>
    <t>B</t>
  </si>
  <si>
    <t>Sub 57:00</t>
  </si>
  <si>
    <t>Sub 76:00</t>
  </si>
  <si>
    <t>Sub 50:00</t>
  </si>
  <si>
    <t>Sub 14:45</t>
  </si>
  <si>
    <t>Sub 30:00</t>
  </si>
  <si>
    <t>Sub 67:00</t>
  </si>
  <si>
    <t>TOTAL</t>
  </si>
  <si>
    <t>Male</t>
  </si>
  <si>
    <t>Female</t>
  </si>
  <si>
    <t>A Standard</t>
  </si>
  <si>
    <t>B Standard</t>
  </si>
  <si>
    <t>5 shares</t>
  </si>
  <si>
    <t>50:00</t>
  </si>
  <si>
    <t>56:20</t>
  </si>
  <si>
    <t>57:00</t>
  </si>
  <si>
    <t>30:00</t>
  </si>
  <si>
    <t>67:00</t>
  </si>
  <si>
    <t>76:00</t>
  </si>
  <si>
    <t>Male (5 shares)</t>
  </si>
  <si>
    <t>Female (5 share)</t>
  </si>
  <si>
    <t>Male (£2000)</t>
  </si>
  <si>
    <t>Female (£2000)</t>
  </si>
  <si>
    <t>14:30</t>
  </si>
  <si>
    <t>30:30</t>
  </si>
  <si>
    <t>65:00</t>
  </si>
  <si>
    <t>51:00</t>
  </si>
  <si>
    <t>2 shares</t>
  </si>
  <si>
    <t>Male (2 shares)</t>
  </si>
  <si>
    <t>Female (2 shares)</t>
  </si>
  <si>
    <t>16:20</t>
  </si>
  <si>
    <t>34:30</t>
  </si>
  <si>
    <t>35:00</t>
  </si>
  <si>
    <t>78:00</t>
  </si>
  <si>
    <t>Glasgow Half Marathon</t>
  </si>
  <si>
    <t>Sub 16:20</t>
  </si>
  <si>
    <t>Sub 16:35</t>
  </si>
  <si>
    <t>Sub 34:30</t>
  </si>
  <si>
    <t>Sub 35:00</t>
  </si>
  <si>
    <t>Sub 78:00</t>
  </si>
  <si>
    <t>Sub 51:00</t>
  </si>
  <si>
    <t>Sub 14:30</t>
  </si>
  <si>
    <t>Sub 30:30</t>
  </si>
  <si>
    <t>Sub 65:00</t>
  </si>
  <si>
    <t>Tom Scott 
10 miles</t>
  </si>
  <si>
    <t>Great Scottish Run 
Half Marathon</t>
  </si>
  <si>
    <t xml:space="preserve">One Share (currently) = </t>
  </si>
  <si>
    <t>Total Shares (currently) =</t>
  </si>
  <si>
    <t>Roon the Toon 10k</t>
  </si>
  <si>
    <t>Roon the Toon 10km</t>
  </si>
  <si>
    <t>6th May</t>
  </si>
  <si>
    <t>3rd April</t>
  </si>
  <si>
    <t>12th June</t>
  </si>
  <si>
    <t>2nd October</t>
  </si>
  <si>
    <t>Sri Chinmoy Silvernowes 5km</t>
  </si>
  <si>
    <t>Tom Scott 10 Miles</t>
  </si>
  <si>
    <t>Total Shares 2022</t>
  </si>
  <si>
    <t>Prize Money 2022</t>
  </si>
  <si>
    <t>Jonathan Glen</t>
  </si>
  <si>
    <t>Michael Christoforou (50:38)
Dougie Selman (50:48)</t>
  </si>
  <si>
    <t>Jonathan Glen (49:44)</t>
  </si>
  <si>
    <t>Annabel Simpson (54:10)</t>
  </si>
  <si>
    <t>Fionnuala Ross (56:36)</t>
  </si>
  <si>
    <t>Inverclyde AC</t>
  </si>
  <si>
    <t>Dougie Selman</t>
  </si>
  <si>
    <t>Corsotrphine AAC</t>
  </si>
  <si>
    <t>Cambuslang Harriers</t>
  </si>
  <si>
    <t>Annabel Simpson</t>
  </si>
  <si>
    <t>Fife AC</t>
  </si>
  <si>
    <t>Fionnuala Ross</t>
  </si>
  <si>
    <t>Shettleston Harriers</t>
  </si>
  <si>
    <t>Prize Money</t>
  </si>
  <si>
    <t>Share Value</t>
  </si>
  <si>
    <t>Sub 56:20</t>
  </si>
  <si>
    <t>Sri Chinmoy Silverknowes 5km</t>
  </si>
  <si>
    <t>Christian Graham</t>
  </si>
  <si>
    <t>Alastair Hay</t>
  </si>
  <si>
    <t>Central AC</t>
  </si>
  <si>
    <t>James Donald</t>
  </si>
  <si>
    <t>Hamish Hickey</t>
  </si>
  <si>
    <t>Scott Stirling</t>
  </si>
  <si>
    <t>Peter Avent</t>
  </si>
  <si>
    <t>Callum Tharme</t>
  </si>
  <si>
    <t>Edinburgh Uni H&amp;H</t>
  </si>
  <si>
    <t>Daryl Reid</t>
  </si>
  <si>
    <t>Owen Miller</t>
  </si>
  <si>
    <t>Fergus Roberts</t>
  </si>
  <si>
    <t>Niall Caley</t>
  </si>
  <si>
    <t>Lasswade AC</t>
  </si>
  <si>
    <t>Dundee Hawkhill H</t>
  </si>
  <si>
    <t>Falkirk Victoria H</t>
  </si>
  <si>
    <t>Shettleston H</t>
  </si>
  <si>
    <t>East Kilbride AC</t>
  </si>
  <si>
    <t>Ochill HR</t>
  </si>
  <si>
    <t>Jonathan Glen (14:26)
Christian Graham (14:28)
Alastair Hay (14:28)
James Donald (14:29)</t>
  </si>
  <si>
    <t>Hamish Hickey (14:30)
Scott Stirling (14:31)
Peter Avent (14:33)
Callum Tharme (14:34)
Michael Christoforou (14:35)
Daryl Reid (14:37)
Owen Miller (14:38)
Fergus Roberts (14:41)
Lachlan Oates (14:43)
Niall Caley (14:44)</t>
  </si>
  <si>
    <t>Annabel Simpson (16:27)</t>
  </si>
  <si>
    <t>Lachlan Oates</t>
  </si>
  <si>
    <t>Sean Chalmers (29:58)</t>
  </si>
  <si>
    <t>James Donald (30:04)
Michael Christoforou (30:17)
Jamie Burns (30:26)</t>
  </si>
  <si>
    <t>Annabel Simpson (33:21)</t>
  </si>
  <si>
    <t>Callum Hawkins (63:35)
Adam Craig (64:17)</t>
  </si>
  <si>
    <t>Derek Hawkins (65:32)
Fraser Stewart (65:53)</t>
  </si>
  <si>
    <t>Fionnuala Ross (73:25)</t>
  </si>
  <si>
    <t>Sean Chalmers</t>
  </si>
  <si>
    <t>Inverness Harriers</t>
  </si>
  <si>
    <t>Michael Christoforou</t>
  </si>
  <si>
    <t>Jamie Burns</t>
  </si>
  <si>
    <t>Callum Hawkins</t>
  </si>
  <si>
    <t>Derek Hawkins</t>
  </si>
  <si>
    <t>Adam Craig</t>
  </si>
  <si>
    <t>Kilbarchan AAC</t>
  </si>
  <si>
    <t>Fraser Stewart</t>
  </si>
  <si>
    <t>Annabel Simpson (12 shares) - £1263.16
Fionnuala Ross (7 shares) - £736.84</t>
  </si>
  <si>
    <t>Jonathan Glen (10 shares) - £270.17
James Donald (7 shares) - £189.19
Michael Christoforou (6 shares) - £162.16
Christian Graham (5 shares) - £135.14
Alastair Hay (5 shares) - £135.14
Sean Chalmers (5 shares) - £135.14
Callum Hawkins (5 shares) - £135.14
Adam Craig (5 shares) - £135.14
Dougie Selman (2 shares) - £54.05
Hamish Hickey (2 shares) - £54.05
Scott Stirling (2 shares) - £54.05
Peter Avent (2 shares) - £54.05
Callum Tharme (2 shares) - £54.05
Daryl Reid (2 shares) - £54.05
Owen Miller (2 shares) - £54.05
Fergus Roberts (2 shares) - £54.05
Lachlan Oates (2 shares) - £54.05
Niall Caley (2 shares) - £54.05
Jamie Burns (2 shares) - £54.05
Derek Hawkins (2 shares) - £54.05
Fraser Stewart (2 shares) - £54.05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</si>
</sst>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£&quot;#,##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2"/>
      <color indexed="30"/>
      <name val="Arial"/>
      <family val="2"/>
    </font>
    <font>
      <b/>
      <sz val="26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24"/>
      <name val="Calibri"/>
      <family val="2"/>
    </font>
    <font>
      <sz val="14"/>
      <name val="Calibri"/>
      <family val="2"/>
    </font>
    <font>
      <b/>
      <sz val="1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rgb="FF0070C0"/>
      <name val="Arial"/>
      <family val="2"/>
    </font>
    <font>
      <b/>
      <sz val="26"/>
      <color theme="1"/>
      <name val="Calibri"/>
      <family val="2"/>
    </font>
    <font>
      <sz val="10"/>
      <color theme="1"/>
      <name val="Calibri"/>
      <family val="2"/>
    </font>
    <font>
      <b/>
      <sz val="18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558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0" fontId="57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46" fontId="0" fillId="33" borderId="10" xfId="0" applyNumberFormat="1" applyFill="1" applyBorder="1" applyAlignment="1" quotePrefix="1">
      <alignment horizontal="center" vertical="center"/>
    </xf>
    <xf numFmtId="20" fontId="0" fillId="33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46" fontId="27" fillId="33" borderId="10" xfId="0" applyNumberFormat="1" applyFont="1" applyFill="1" applyBorder="1" applyAlignment="1" quotePrefix="1">
      <alignment horizontal="center" vertical="center"/>
    </xf>
    <xf numFmtId="0" fontId="57" fillId="0" borderId="13" xfId="0" applyFont="1" applyBorder="1" applyAlignment="1" quotePrefix="1">
      <alignment horizontal="center" vertical="center"/>
    </xf>
    <xf numFmtId="0" fontId="57" fillId="0" borderId="0" xfId="0" applyFont="1" applyAlignment="1" quotePrefix="1">
      <alignment horizontal="center"/>
    </xf>
    <xf numFmtId="0" fontId="56" fillId="0" borderId="0" xfId="0" applyFont="1" applyAlignment="1" quotePrefix="1">
      <alignment horizontal="center"/>
    </xf>
    <xf numFmtId="0" fontId="57" fillId="0" borderId="0" xfId="0" applyFont="1" applyAlignment="1" quotePrefix="1">
      <alignment/>
    </xf>
    <xf numFmtId="0" fontId="57" fillId="0" borderId="0" xfId="0" applyFont="1" applyAlignment="1">
      <alignment wrapText="1"/>
    </xf>
    <xf numFmtId="0" fontId="57" fillId="0" borderId="10" xfId="0" applyFont="1" applyBorder="1" applyAlignment="1" quotePrefix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 quotePrefix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6" fillId="0" borderId="0" xfId="0" applyFont="1" applyAlignment="1">
      <alignment horizontal="right" vertical="center"/>
    </xf>
    <xf numFmtId="0" fontId="5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2" fontId="56" fillId="0" borderId="0" xfId="0" applyNumberFormat="1" applyFont="1" applyAlignment="1">
      <alignment horizontal="center" vertical="center"/>
    </xf>
    <xf numFmtId="1" fontId="59" fillId="0" borderId="10" xfId="0" applyNumberFormat="1" applyFont="1" applyBorder="1" applyAlignment="1">
      <alignment horizontal="center" vertical="center"/>
    </xf>
    <xf numFmtId="0" fontId="5" fillId="34" borderId="10" xfId="0" applyFont="1" applyFill="1" applyBorder="1" applyAlignment="1" quotePrefix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0" fillId="35" borderId="10" xfId="0" applyFont="1" applyFill="1" applyBorder="1" applyAlignment="1">
      <alignment horizontal="center" vertical="center"/>
    </xf>
    <xf numFmtId="0" fontId="3" fillId="34" borderId="14" xfId="0" applyFont="1" applyFill="1" applyBorder="1" applyAlignment="1" quotePrefix="1">
      <alignment horizontal="center" vertical="center" wrapText="1" readingOrder="1"/>
    </xf>
    <xf numFmtId="0" fontId="3" fillId="34" borderId="14" xfId="0" applyFont="1" applyFill="1" applyBorder="1" applyAlignment="1">
      <alignment horizontal="center" vertical="center" wrapText="1" readingOrder="1"/>
    </xf>
    <xf numFmtId="0" fontId="57" fillId="0" borderId="15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44" fontId="56" fillId="0" borderId="20" xfId="0" applyNumberFormat="1" applyFont="1" applyBorder="1" applyAlignment="1">
      <alignment/>
    </xf>
    <xf numFmtId="42" fontId="56" fillId="0" borderId="21" xfId="0" applyNumberFormat="1" applyFont="1" applyBorder="1" applyAlignment="1">
      <alignment/>
    </xf>
    <xf numFmtId="44" fontId="56" fillId="0" borderId="11" xfId="0" applyNumberFormat="1" applyFont="1" applyBorder="1" applyAlignment="1">
      <alignment/>
    </xf>
    <xf numFmtId="42" fontId="56" fillId="0" borderId="22" xfId="0" applyNumberFormat="1" applyFont="1" applyBorder="1" applyAlignment="1">
      <alignment/>
    </xf>
    <xf numFmtId="44" fontId="56" fillId="0" borderId="12" xfId="0" applyNumberFormat="1" applyFont="1" applyBorder="1" applyAlignment="1">
      <alignment/>
    </xf>
    <xf numFmtId="42" fontId="56" fillId="0" borderId="23" xfId="0" applyNumberFormat="1" applyFont="1" applyBorder="1" applyAlignment="1">
      <alignment/>
    </xf>
    <xf numFmtId="0" fontId="57" fillId="0" borderId="16" xfId="0" applyFont="1" applyBorder="1" applyAlignment="1" quotePrefix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8" fillId="0" borderId="25" xfId="0" applyFont="1" applyBorder="1" applyAlignment="1">
      <alignment horizontal="center" vertical="center"/>
    </xf>
    <xf numFmtId="46" fontId="31" fillId="33" borderId="18" xfId="0" applyNumberFormat="1" applyFont="1" applyFill="1" applyBorder="1" applyAlignment="1" quotePrefix="1">
      <alignment horizontal="center" vertical="center" wrapText="1"/>
    </xf>
    <xf numFmtId="0" fontId="60" fillId="0" borderId="26" xfId="0" applyFont="1" applyBorder="1" applyAlignment="1">
      <alignment horizontal="center" vertical="center"/>
    </xf>
    <xf numFmtId="46" fontId="31" fillId="33" borderId="26" xfId="0" applyNumberFormat="1" applyFont="1" applyFill="1" applyBorder="1" applyAlignment="1" quotePrefix="1">
      <alignment horizontal="center" vertical="center" wrapText="1"/>
    </xf>
    <xf numFmtId="0" fontId="60" fillId="0" borderId="26" xfId="0" applyFont="1" applyBorder="1" applyAlignment="1">
      <alignment horizontal="center" vertical="center" wrapText="1"/>
    </xf>
    <xf numFmtId="0" fontId="30" fillId="35" borderId="18" xfId="0" applyFont="1" applyFill="1" applyBorder="1" applyAlignment="1">
      <alignment horizontal="center" vertical="center"/>
    </xf>
    <xf numFmtId="0" fontId="30" fillId="35" borderId="26" xfId="0" applyFont="1" applyFill="1" applyBorder="1" applyAlignment="1">
      <alignment horizontal="center" vertical="center"/>
    </xf>
    <xf numFmtId="0" fontId="30" fillId="35" borderId="10" xfId="0" applyFont="1" applyFill="1" applyBorder="1" applyAlignment="1">
      <alignment horizontal="center" vertical="center"/>
    </xf>
    <xf numFmtId="46" fontId="27" fillId="33" borderId="18" xfId="0" applyNumberFormat="1" applyFont="1" applyFill="1" applyBorder="1" applyAlignment="1" quotePrefix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" fillId="36" borderId="27" xfId="0" applyFont="1" applyFill="1" applyBorder="1" applyAlignment="1">
      <alignment horizontal="center"/>
    </xf>
    <xf numFmtId="0" fontId="2" fillId="36" borderId="28" xfId="0" applyFont="1" applyFill="1" applyBorder="1" applyAlignment="1">
      <alignment horizontal="center"/>
    </xf>
    <xf numFmtId="0" fontId="33" fillId="33" borderId="18" xfId="0" applyNumberFormat="1" applyFont="1" applyFill="1" applyBorder="1" applyAlignment="1" quotePrefix="1">
      <alignment horizontal="center" vertical="center" wrapText="1"/>
    </xf>
    <xf numFmtId="46" fontId="33" fillId="33" borderId="29" xfId="0" applyNumberFormat="1" applyFont="1" applyFill="1" applyBorder="1" applyAlignment="1" quotePrefix="1">
      <alignment horizontal="center" vertical="center" wrapText="1"/>
    </xf>
    <xf numFmtId="46" fontId="33" fillId="33" borderId="26" xfId="0" applyNumberFormat="1" applyFont="1" applyFill="1" applyBorder="1" applyAlignment="1" quotePrefix="1">
      <alignment horizontal="center" vertical="center" wrapText="1"/>
    </xf>
    <xf numFmtId="0" fontId="30" fillId="35" borderId="29" xfId="0" applyFont="1" applyFill="1" applyBorder="1" applyAlignment="1">
      <alignment horizontal="center" vertical="center"/>
    </xf>
    <xf numFmtId="49" fontId="34" fillId="33" borderId="18" xfId="0" applyNumberFormat="1" applyFont="1" applyFill="1" applyBorder="1" applyAlignment="1" quotePrefix="1">
      <alignment horizontal="center" vertical="center" wrapText="1"/>
    </xf>
    <xf numFmtId="49" fontId="0" fillId="0" borderId="29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34" fillId="33" borderId="29" xfId="0" applyNumberFormat="1" applyFont="1" applyFill="1" applyBorder="1" applyAlignment="1" quotePrefix="1">
      <alignment horizontal="center" vertical="center" wrapText="1"/>
    </xf>
    <xf numFmtId="49" fontId="34" fillId="33" borderId="26" xfId="0" applyNumberFormat="1" applyFont="1" applyFill="1" applyBorder="1" applyAlignment="1" quotePrefix="1">
      <alignment horizontal="center" vertical="center" wrapText="1"/>
    </xf>
    <xf numFmtId="0" fontId="27" fillId="36" borderId="30" xfId="0" applyFont="1" applyFill="1" applyBorder="1" applyAlignment="1">
      <alignment horizontal="center"/>
    </xf>
    <xf numFmtId="0" fontId="27" fillId="36" borderId="31" xfId="0" applyFont="1" applyFill="1" applyBorder="1" applyAlignment="1">
      <alignment horizontal="center"/>
    </xf>
    <xf numFmtId="0" fontId="27" fillId="36" borderId="28" xfId="0" applyFont="1" applyFill="1" applyBorder="1" applyAlignment="1">
      <alignment horizontal="center"/>
    </xf>
    <xf numFmtId="0" fontId="27" fillId="36" borderId="32" xfId="0" applyFont="1" applyFill="1" applyBorder="1" applyAlignment="1">
      <alignment horizontal="center"/>
    </xf>
    <xf numFmtId="0" fontId="61" fillId="34" borderId="33" xfId="0" applyFont="1" applyFill="1" applyBorder="1" applyAlignment="1">
      <alignment horizontal="center" vertical="center" textRotation="90"/>
    </xf>
    <xf numFmtId="0" fontId="61" fillId="34" borderId="34" xfId="0" applyFont="1" applyFill="1" applyBorder="1" applyAlignment="1">
      <alignment horizontal="center" vertical="center" textRotation="90"/>
    </xf>
    <xf numFmtId="0" fontId="61" fillId="34" borderId="35" xfId="0" applyFont="1" applyFill="1" applyBorder="1" applyAlignment="1">
      <alignment horizontal="center" vertical="center" textRotation="90"/>
    </xf>
    <xf numFmtId="0" fontId="61" fillId="34" borderId="32" xfId="0" applyFont="1" applyFill="1" applyBorder="1" applyAlignment="1">
      <alignment horizontal="center" vertical="center" textRotation="90"/>
    </xf>
    <xf numFmtId="0" fontId="61" fillId="34" borderId="36" xfId="0" applyFont="1" applyFill="1" applyBorder="1" applyAlignment="1">
      <alignment horizontal="center" vertical="center" textRotation="90"/>
    </xf>
    <xf numFmtId="0" fontId="61" fillId="34" borderId="37" xfId="0" applyFont="1" applyFill="1" applyBorder="1" applyAlignment="1">
      <alignment horizontal="center" vertical="center" textRotation="90"/>
    </xf>
    <xf numFmtId="0" fontId="6" fillId="34" borderId="38" xfId="0" applyFont="1" applyFill="1" applyBorder="1" applyAlignment="1">
      <alignment horizontal="center" vertical="center" textRotation="255" wrapText="1"/>
    </xf>
    <xf numFmtId="0" fontId="0" fillId="34" borderId="38" xfId="0" applyFill="1" applyBorder="1" applyAlignment="1">
      <alignment horizontal="center" vertical="center" textRotation="255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2" fillId="36" borderId="30" xfId="0" applyFont="1" applyFill="1" applyBorder="1" applyAlignment="1">
      <alignment horizontal="center"/>
    </xf>
    <xf numFmtId="0" fontId="2" fillId="36" borderId="31" xfId="0" applyFont="1" applyFill="1" applyBorder="1" applyAlignment="1">
      <alignment horizontal="center"/>
    </xf>
    <xf numFmtId="0" fontId="2" fillId="36" borderId="40" xfId="0" applyFont="1" applyFill="1" applyBorder="1" applyAlignment="1">
      <alignment horizontal="center"/>
    </xf>
    <xf numFmtId="0" fontId="57" fillId="0" borderId="14" xfId="0" applyFont="1" applyBorder="1" applyAlignment="1" quotePrefix="1">
      <alignment horizontal="center" vertical="center"/>
    </xf>
    <xf numFmtId="44" fontId="56" fillId="0" borderId="41" xfId="0" applyNumberFormat="1" applyFont="1" applyBorder="1" applyAlignment="1">
      <alignment/>
    </xf>
    <xf numFmtId="42" fontId="56" fillId="0" borderId="42" xfId="0" applyNumberFormat="1" applyFont="1" applyBorder="1" applyAlignment="1">
      <alignment/>
    </xf>
    <xf numFmtId="0" fontId="62" fillId="0" borderId="0" xfId="0" applyFont="1" applyAlignment="1">
      <alignment horizontal="center" vertical="center"/>
    </xf>
    <xf numFmtId="42" fontId="63" fillId="0" borderId="0" xfId="0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133350</xdr:rowOff>
    </xdr:from>
    <xdr:to>
      <xdr:col>7</xdr:col>
      <xdr:colOff>342900</xdr:colOff>
      <xdr:row>0</xdr:row>
      <xdr:rowOff>1971675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33350"/>
          <a:ext cx="6105525" cy="183832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1</xdr:row>
      <xdr:rowOff>171450</xdr:rowOff>
    </xdr:from>
    <xdr:to>
      <xdr:col>10</xdr:col>
      <xdr:colOff>76200</xdr:colOff>
      <xdr:row>1</xdr:row>
      <xdr:rowOff>2009775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285750"/>
          <a:ext cx="5324475" cy="183832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1</xdr:row>
      <xdr:rowOff>171450</xdr:rowOff>
    </xdr:from>
    <xdr:to>
      <xdr:col>10</xdr:col>
      <xdr:colOff>66675</xdr:colOff>
      <xdr:row>1</xdr:row>
      <xdr:rowOff>2009775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85750"/>
          <a:ext cx="5314950" cy="183832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1"/>
  <sheetViews>
    <sheetView tabSelected="1" zoomScale="70" zoomScaleNormal="70" zoomScalePageLayoutView="0" workbookViewId="0" topLeftCell="A1">
      <selection activeCell="N21" sqref="N21"/>
    </sheetView>
  </sheetViews>
  <sheetFormatPr defaultColWidth="9.140625" defaultRowHeight="15"/>
  <cols>
    <col min="2" max="2" width="30.00390625" style="0" bestFit="1" customWidth="1"/>
    <col min="3" max="3" width="12.00390625" style="0" bestFit="1" customWidth="1"/>
    <col min="4" max="4" width="12.140625" style="0" customWidth="1"/>
    <col min="5" max="5" width="12.00390625" style="0" bestFit="1" customWidth="1"/>
    <col min="6" max="6" width="14.00390625" style="0" customWidth="1"/>
    <col min="8" max="8" width="15.421875" style="0" customWidth="1"/>
    <col min="10" max="10" width="18.00390625" style="0" customWidth="1"/>
  </cols>
  <sheetData>
    <row r="1" spans="2:10" ht="163.5" customHeight="1">
      <c r="B1" s="67"/>
      <c r="C1" s="68"/>
      <c r="D1" s="68"/>
      <c r="E1" s="68"/>
      <c r="F1" s="68"/>
      <c r="G1" s="68"/>
      <c r="H1" s="68"/>
      <c r="I1" s="68"/>
      <c r="J1" s="68"/>
    </row>
    <row r="3" spans="2:10" ht="14.25">
      <c r="B3" s="40">
        <v>2022</v>
      </c>
      <c r="C3" s="62" t="s">
        <v>13</v>
      </c>
      <c r="D3" s="63"/>
      <c r="E3" s="62" t="s">
        <v>14</v>
      </c>
      <c r="F3" s="63"/>
      <c r="G3" s="12"/>
      <c r="H3" s="12"/>
      <c r="I3" s="12"/>
      <c r="J3" s="12"/>
    </row>
    <row r="4" spans="2:10" ht="14.25">
      <c r="B4" s="11"/>
      <c r="C4" s="16" t="s">
        <v>15</v>
      </c>
      <c r="D4" s="16" t="s">
        <v>16</v>
      </c>
      <c r="E4" s="16" t="s">
        <v>15</v>
      </c>
      <c r="F4" s="16" t="s">
        <v>16</v>
      </c>
      <c r="G4" s="12"/>
      <c r="H4" s="12"/>
      <c r="I4" s="12"/>
      <c r="J4" s="12"/>
    </row>
    <row r="5" spans="2:10" ht="14.25">
      <c r="B5" s="11"/>
      <c r="C5" s="16" t="s">
        <v>17</v>
      </c>
      <c r="D5" s="16" t="s">
        <v>32</v>
      </c>
      <c r="E5" s="16" t="s">
        <v>17</v>
      </c>
      <c r="F5" s="16" t="s">
        <v>32</v>
      </c>
      <c r="G5" s="12"/>
      <c r="H5" s="12"/>
      <c r="I5" s="12"/>
      <c r="J5" s="12"/>
    </row>
    <row r="6" spans="2:10" ht="14.25">
      <c r="B6" s="11" t="s">
        <v>60</v>
      </c>
      <c r="C6" s="13" t="s">
        <v>18</v>
      </c>
      <c r="D6" s="17" t="s">
        <v>31</v>
      </c>
      <c r="E6" s="17" t="s">
        <v>19</v>
      </c>
      <c r="F6" s="17" t="s">
        <v>20</v>
      </c>
      <c r="G6" s="12"/>
      <c r="H6" s="12"/>
      <c r="I6" s="12"/>
      <c r="J6" s="12"/>
    </row>
    <row r="7" spans="2:10" ht="14.25">
      <c r="B7" s="11" t="s">
        <v>79</v>
      </c>
      <c r="C7" s="13" t="s">
        <v>28</v>
      </c>
      <c r="D7" s="14">
        <v>0.6145833333333334</v>
      </c>
      <c r="E7" s="17" t="s">
        <v>35</v>
      </c>
      <c r="F7" s="14">
        <v>0.6909722222222222</v>
      </c>
      <c r="G7" s="12"/>
      <c r="H7" s="12"/>
      <c r="I7" s="12"/>
      <c r="J7" s="12"/>
    </row>
    <row r="8" spans="2:10" ht="14.25">
      <c r="B8" s="11" t="s">
        <v>53</v>
      </c>
      <c r="C8" s="13" t="s">
        <v>21</v>
      </c>
      <c r="D8" s="17" t="s">
        <v>29</v>
      </c>
      <c r="E8" s="17" t="s">
        <v>36</v>
      </c>
      <c r="F8" s="17" t="s">
        <v>37</v>
      </c>
      <c r="G8" s="12"/>
      <c r="H8" s="12"/>
      <c r="I8" s="12"/>
      <c r="J8" s="12"/>
    </row>
    <row r="9" spans="2:10" ht="14.25">
      <c r="B9" s="11" t="s">
        <v>39</v>
      </c>
      <c r="C9" s="13" t="s">
        <v>30</v>
      </c>
      <c r="D9" s="17" t="s">
        <v>22</v>
      </c>
      <c r="E9" s="17" t="s">
        <v>23</v>
      </c>
      <c r="F9" s="17" t="s">
        <v>38</v>
      </c>
      <c r="G9" s="12"/>
      <c r="H9" s="12"/>
      <c r="I9" s="12"/>
      <c r="J9" s="12"/>
    </row>
    <row r="10" spans="2:10" ht="14.25">
      <c r="B10" s="12"/>
      <c r="C10" s="12"/>
      <c r="D10" s="12"/>
      <c r="E10" s="12"/>
      <c r="F10" s="12"/>
      <c r="G10" s="12"/>
      <c r="H10" s="12"/>
      <c r="I10" s="12"/>
      <c r="J10" s="12"/>
    </row>
    <row r="11" spans="2:10" ht="14.25">
      <c r="B11" s="40">
        <v>2022</v>
      </c>
      <c r="C11" s="64" t="s">
        <v>24</v>
      </c>
      <c r="D11" s="64"/>
      <c r="E11" s="64" t="s">
        <v>33</v>
      </c>
      <c r="F11" s="64"/>
      <c r="G11" s="64" t="s">
        <v>25</v>
      </c>
      <c r="H11" s="64"/>
      <c r="I11" s="64" t="s">
        <v>34</v>
      </c>
      <c r="J11" s="64"/>
    </row>
    <row r="12" spans="2:10" ht="45" customHeight="1">
      <c r="B12" s="15" t="s">
        <v>60</v>
      </c>
      <c r="C12" s="58" t="s">
        <v>65</v>
      </c>
      <c r="D12" s="59"/>
      <c r="E12" s="58" t="s">
        <v>64</v>
      </c>
      <c r="F12" s="60"/>
      <c r="G12" s="58" t="s">
        <v>66</v>
      </c>
      <c r="H12" s="61"/>
      <c r="I12" s="58" t="s">
        <v>67</v>
      </c>
      <c r="J12" s="60"/>
    </row>
    <row r="13" spans="2:10" ht="138" customHeight="1">
      <c r="B13" s="15" t="s">
        <v>79</v>
      </c>
      <c r="C13" s="58" t="s">
        <v>99</v>
      </c>
      <c r="D13" s="61"/>
      <c r="E13" s="58" t="s">
        <v>100</v>
      </c>
      <c r="F13" s="61"/>
      <c r="G13" s="58"/>
      <c r="H13" s="61"/>
      <c r="I13" s="58" t="s">
        <v>101</v>
      </c>
      <c r="J13" s="61"/>
    </row>
    <row r="14" spans="2:10" ht="44.25" customHeight="1">
      <c r="B14" s="15" t="s">
        <v>53</v>
      </c>
      <c r="C14" s="65" t="s">
        <v>103</v>
      </c>
      <c r="D14" s="66"/>
      <c r="E14" s="58" t="s">
        <v>104</v>
      </c>
      <c r="F14" s="60"/>
      <c r="G14" s="58" t="s">
        <v>105</v>
      </c>
      <c r="H14" s="61"/>
      <c r="I14" s="58"/>
      <c r="J14" s="61"/>
    </row>
    <row r="15" spans="2:10" ht="44.25" customHeight="1">
      <c r="B15" s="15" t="s">
        <v>39</v>
      </c>
      <c r="C15" s="65" t="s">
        <v>106</v>
      </c>
      <c r="D15" s="66"/>
      <c r="E15" s="65" t="s">
        <v>107</v>
      </c>
      <c r="F15" s="66"/>
      <c r="G15" s="58" t="s">
        <v>108</v>
      </c>
      <c r="H15" s="60"/>
      <c r="I15" s="58"/>
      <c r="J15" s="61"/>
    </row>
    <row r="17" spans="2:10" ht="14.25">
      <c r="B17" s="40" t="s">
        <v>61</v>
      </c>
      <c r="C17" s="62" t="s">
        <v>13</v>
      </c>
      <c r="D17" s="72"/>
      <c r="E17" s="72"/>
      <c r="F17" s="63"/>
      <c r="G17" s="62" t="s">
        <v>14</v>
      </c>
      <c r="H17" s="72"/>
      <c r="I17" s="72"/>
      <c r="J17" s="63"/>
    </row>
    <row r="18" spans="2:10" ht="90.75" customHeight="1">
      <c r="B18" s="37">
        <f>C18+G18</f>
        <v>93</v>
      </c>
      <c r="C18" s="69">
        <f>Men!M30</f>
        <v>74</v>
      </c>
      <c r="D18" s="70"/>
      <c r="E18" s="70"/>
      <c r="F18" s="71"/>
      <c r="G18" s="69">
        <f>Women!M19</f>
        <v>19</v>
      </c>
      <c r="H18" s="70"/>
      <c r="I18" s="70"/>
      <c r="J18" s="71"/>
    </row>
    <row r="19" spans="2:15" ht="14.25">
      <c r="B19" s="12"/>
      <c r="C19" s="12"/>
      <c r="D19" s="12"/>
      <c r="E19" s="12"/>
      <c r="F19" s="12"/>
      <c r="G19" s="12"/>
      <c r="H19" s="12"/>
      <c r="I19" s="12"/>
      <c r="J19" s="12"/>
      <c r="O19" s="32"/>
    </row>
    <row r="20" spans="2:15" ht="14.25">
      <c r="B20" s="40" t="s">
        <v>62</v>
      </c>
      <c r="C20" s="62" t="s">
        <v>26</v>
      </c>
      <c r="D20" s="72"/>
      <c r="E20" s="72"/>
      <c r="F20" s="63"/>
      <c r="G20" s="62" t="s">
        <v>27</v>
      </c>
      <c r="H20" s="72"/>
      <c r="I20" s="72"/>
      <c r="J20" s="63"/>
      <c r="N20" s="35"/>
      <c r="O20" s="32"/>
    </row>
    <row r="21" spans="2:10" ht="372" customHeight="1">
      <c r="B21" s="11"/>
      <c r="C21" s="73" t="s">
        <v>119</v>
      </c>
      <c r="D21" s="74"/>
      <c r="E21" s="74"/>
      <c r="F21" s="75"/>
      <c r="G21" s="73" t="s">
        <v>118</v>
      </c>
      <c r="H21" s="76"/>
      <c r="I21" s="76"/>
      <c r="J21" s="77"/>
    </row>
  </sheetData>
  <sheetProtection/>
  <mergeCells count="31">
    <mergeCell ref="C17:F17"/>
    <mergeCell ref="G17:J17"/>
    <mergeCell ref="C18:F18"/>
    <mergeCell ref="G18:J18"/>
    <mergeCell ref="C20:F20"/>
    <mergeCell ref="G20:J20"/>
    <mergeCell ref="C21:F21"/>
    <mergeCell ref="G21:J21"/>
    <mergeCell ref="B1:J1"/>
    <mergeCell ref="C13:D13"/>
    <mergeCell ref="E13:F13"/>
    <mergeCell ref="G13:H13"/>
    <mergeCell ref="I12:J12"/>
    <mergeCell ref="I11:J11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2:D12"/>
    <mergeCell ref="E12:F12"/>
    <mergeCell ref="G12:H12"/>
    <mergeCell ref="C3:D3"/>
    <mergeCell ref="E3:F3"/>
    <mergeCell ref="C11:D11"/>
    <mergeCell ref="E11:F11"/>
    <mergeCell ref="G11:H11"/>
  </mergeCells>
  <printOptions/>
  <pageMargins left="0.25" right="0.25" top="0.75" bottom="0.75" header="0.3" footer="0.3"/>
  <pageSetup fitToHeight="1" fitToWidth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="70" zoomScaleNormal="70" zoomScalePageLayoutView="0" workbookViewId="0" topLeftCell="A11">
      <selection activeCell="M15" sqref="M15"/>
    </sheetView>
  </sheetViews>
  <sheetFormatPr defaultColWidth="9.140625" defaultRowHeight="21" customHeight="1"/>
  <cols>
    <col min="1" max="1" width="4.00390625" style="1" customWidth="1"/>
    <col min="2" max="2" width="26.8515625" style="3" customWidth="1"/>
    <col min="3" max="3" width="37.28125" style="3" customWidth="1"/>
    <col min="4" max="4" width="5.28125" style="2" hidden="1" customWidth="1"/>
    <col min="5" max="6" width="8.28125" style="1" customWidth="1"/>
    <col min="7" max="7" width="8.421875" style="1" customWidth="1"/>
    <col min="8" max="8" width="8.28125" style="1" customWidth="1"/>
    <col min="9" max="9" width="8.7109375" style="1" customWidth="1"/>
    <col min="10" max="10" width="8.28125" style="1" customWidth="1"/>
    <col min="11" max="11" width="8.28125" style="2" customWidth="1"/>
    <col min="12" max="12" width="8.28125" style="1" customWidth="1"/>
    <col min="13" max="13" width="8.8515625" style="1" customWidth="1"/>
    <col min="14" max="14" width="11.57421875" style="1" bestFit="1" customWidth="1"/>
    <col min="15" max="16384" width="9.140625" style="1" customWidth="1"/>
  </cols>
  <sheetData>
    <row r="1" spans="3:9" ht="9" customHeight="1" thickBot="1">
      <c r="C1" s="96"/>
      <c r="D1" s="96"/>
      <c r="E1" s="96"/>
      <c r="F1" s="96"/>
      <c r="G1" s="96"/>
      <c r="H1" s="96"/>
      <c r="I1" s="96"/>
    </row>
    <row r="2" spans="2:15" ht="174" customHeight="1" thickBot="1">
      <c r="B2" s="105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</row>
    <row r="3" spans="2:15" ht="59.25" customHeight="1">
      <c r="B3" s="101" t="s">
        <v>0</v>
      </c>
      <c r="C3" s="102"/>
      <c r="D3" s="102"/>
      <c r="E3" s="90" t="s">
        <v>49</v>
      </c>
      <c r="F3" s="91"/>
      <c r="G3" s="90" t="s">
        <v>59</v>
      </c>
      <c r="H3" s="91"/>
      <c r="I3" s="90" t="s">
        <v>54</v>
      </c>
      <c r="J3" s="91"/>
      <c r="K3" s="90" t="s">
        <v>50</v>
      </c>
      <c r="L3" s="91"/>
      <c r="M3" s="88" t="s">
        <v>12</v>
      </c>
      <c r="N3" s="82" t="s">
        <v>76</v>
      </c>
      <c r="O3" s="85" t="s">
        <v>77</v>
      </c>
    </row>
    <row r="4" spans="2:15" ht="24.75" customHeight="1">
      <c r="B4" s="103"/>
      <c r="C4" s="104"/>
      <c r="D4" s="104"/>
      <c r="E4" s="92" t="s">
        <v>56</v>
      </c>
      <c r="F4" s="93"/>
      <c r="G4" s="94" t="s">
        <v>55</v>
      </c>
      <c r="H4" s="95"/>
      <c r="I4" s="94" t="s">
        <v>57</v>
      </c>
      <c r="J4" s="95"/>
      <c r="K4" s="94" t="s">
        <v>58</v>
      </c>
      <c r="L4" s="95"/>
      <c r="M4" s="89"/>
      <c r="N4" s="83"/>
      <c r="O4" s="86"/>
    </row>
    <row r="5" spans="2:15" ht="21" customHeight="1">
      <c r="B5" s="97" t="s">
        <v>2</v>
      </c>
      <c r="C5" s="99" t="s">
        <v>3</v>
      </c>
      <c r="D5" s="99"/>
      <c r="E5" s="38" t="s">
        <v>4</v>
      </c>
      <c r="F5" s="39" t="s">
        <v>5</v>
      </c>
      <c r="G5" s="39" t="s">
        <v>4</v>
      </c>
      <c r="H5" s="39" t="s">
        <v>5</v>
      </c>
      <c r="I5" s="39" t="s">
        <v>4</v>
      </c>
      <c r="J5" s="39" t="s">
        <v>5</v>
      </c>
      <c r="K5" s="39" t="s">
        <v>4</v>
      </c>
      <c r="L5" s="39" t="s">
        <v>5</v>
      </c>
      <c r="M5" s="89"/>
      <c r="N5" s="83"/>
      <c r="O5" s="86"/>
    </row>
    <row r="6" spans="2:15" ht="46.5" customHeight="1" thickBot="1">
      <c r="B6" s="98"/>
      <c r="C6" s="100"/>
      <c r="D6" s="100"/>
      <c r="E6" s="41" t="s">
        <v>8</v>
      </c>
      <c r="F6" s="42" t="s">
        <v>45</v>
      </c>
      <c r="G6" s="42" t="s">
        <v>46</v>
      </c>
      <c r="H6" s="42" t="s">
        <v>9</v>
      </c>
      <c r="I6" s="42" t="s">
        <v>10</v>
      </c>
      <c r="J6" s="42" t="s">
        <v>47</v>
      </c>
      <c r="K6" s="42" t="s">
        <v>48</v>
      </c>
      <c r="L6" s="42" t="s">
        <v>11</v>
      </c>
      <c r="M6" s="89"/>
      <c r="N6" s="84"/>
      <c r="O6" s="87"/>
    </row>
    <row r="7" spans="1:15" ht="21" customHeight="1" thickBot="1">
      <c r="A7" s="24"/>
      <c r="B7" s="78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80"/>
      <c r="O7" s="81"/>
    </row>
    <row r="8" spans="1:15" ht="21" customHeight="1" thickBot="1">
      <c r="A8" s="24">
        <v>1</v>
      </c>
      <c r="B8" s="43" t="s">
        <v>63</v>
      </c>
      <c r="C8" s="44" t="s">
        <v>68</v>
      </c>
      <c r="D8" s="44"/>
      <c r="E8" s="44">
        <v>5</v>
      </c>
      <c r="F8" s="44"/>
      <c r="G8" s="44">
        <v>5</v>
      </c>
      <c r="H8" s="44"/>
      <c r="I8" s="44"/>
      <c r="J8" s="44"/>
      <c r="K8" s="44"/>
      <c r="L8" s="44"/>
      <c r="M8" s="45">
        <f>SUM(E8:L8)</f>
        <v>10</v>
      </c>
      <c r="N8" s="48">
        <f>M8*O8</f>
        <v>270.27027027027026</v>
      </c>
      <c r="O8" s="49">
        <f>M31</f>
        <v>27.027027027027028</v>
      </c>
    </row>
    <row r="9" spans="1:15" ht="21" customHeight="1" thickBot="1">
      <c r="A9" s="24">
        <v>2</v>
      </c>
      <c r="B9" s="8" t="s">
        <v>83</v>
      </c>
      <c r="C9" s="7" t="s">
        <v>94</v>
      </c>
      <c r="D9" s="7"/>
      <c r="E9" s="7"/>
      <c r="F9" s="7"/>
      <c r="G9" s="7">
        <v>5</v>
      </c>
      <c r="H9" s="7"/>
      <c r="I9" s="7"/>
      <c r="J9" s="7">
        <v>2</v>
      </c>
      <c r="K9" s="7"/>
      <c r="L9" s="30"/>
      <c r="M9" s="46">
        <f>SUM(E9:L9)</f>
        <v>7</v>
      </c>
      <c r="N9" s="48">
        <f aca="true" t="shared" si="0" ref="N9:N28">M9*O9</f>
        <v>189.1891891891892</v>
      </c>
      <c r="O9" s="49">
        <f>M31</f>
        <v>27.027027027027028</v>
      </c>
    </row>
    <row r="10" spans="1:15" ht="21" customHeight="1" thickBot="1">
      <c r="A10" s="24">
        <v>3</v>
      </c>
      <c r="B10" s="8" t="s">
        <v>111</v>
      </c>
      <c r="C10" s="7" t="s">
        <v>71</v>
      </c>
      <c r="D10" s="7"/>
      <c r="E10" s="23"/>
      <c r="F10" s="7">
        <v>2</v>
      </c>
      <c r="G10" s="23"/>
      <c r="H10" s="7">
        <v>2</v>
      </c>
      <c r="I10" s="7"/>
      <c r="J10" s="7">
        <v>2</v>
      </c>
      <c r="K10" s="7"/>
      <c r="L10" s="7"/>
      <c r="M10" s="46">
        <f>SUM(E10:L10)</f>
        <v>6</v>
      </c>
      <c r="N10" s="48">
        <f t="shared" si="0"/>
        <v>162.16216216216216</v>
      </c>
      <c r="O10" s="49">
        <f>M31</f>
        <v>27.027027027027028</v>
      </c>
    </row>
    <row r="11" spans="1:15" ht="21" customHeight="1" thickBot="1">
      <c r="A11" s="24">
        <v>4</v>
      </c>
      <c r="B11" s="8" t="s">
        <v>80</v>
      </c>
      <c r="C11" s="7" t="s">
        <v>93</v>
      </c>
      <c r="D11" s="7"/>
      <c r="E11" s="7"/>
      <c r="F11" s="7"/>
      <c r="G11" s="7">
        <v>5</v>
      </c>
      <c r="H11" s="7"/>
      <c r="I11" s="7"/>
      <c r="J11" s="7"/>
      <c r="K11" s="7"/>
      <c r="L11" s="30"/>
      <c r="M11" s="46">
        <f>SUM(E11:L11)</f>
        <v>5</v>
      </c>
      <c r="N11" s="48">
        <f t="shared" si="0"/>
        <v>135.13513513513513</v>
      </c>
      <c r="O11" s="49">
        <f>M31</f>
        <v>27.027027027027028</v>
      </c>
    </row>
    <row r="12" spans="1:15" ht="21" customHeight="1" thickBot="1">
      <c r="A12" s="24">
        <v>5</v>
      </c>
      <c r="B12" s="8" t="s">
        <v>81</v>
      </c>
      <c r="C12" s="7" t="s">
        <v>82</v>
      </c>
      <c r="D12" s="7"/>
      <c r="E12" s="7"/>
      <c r="F12" s="7"/>
      <c r="G12" s="7">
        <v>5</v>
      </c>
      <c r="H12" s="7"/>
      <c r="I12" s="7"/>
      <c r="J12" s="7"/>
      <c r="K12" s="7"/>
      <c r="L12" s="30"/>
      <c r="M12" s="46">
        <f>SUM(E12:L12)</f>
        <v>5</v>
      </c>
      <c r="N12" s="48">
        <f t="shared" si="0"/>
        <v>135.13513513513513</v>
      </c>
      <c r="O12" s="49">
        <f>M31</f>
        <v>27.027027027027028</v>
      </c>
    </row>
    <row r="13" spans="1:15" ht="21" customHeight="1" thickBot="1">
      <c r="A13" s="24">
        <v>6</v>
      </c>
      <c r="B13" s="8" t="s">
        <v>109</v>
      </c>
      <c r="C13" s="7" t="s">
        <v>110</v>
      </c>
      <c r="D13" s="7"/>
      <c r="E13" s="7"/>
      <c r="F13" s="7"/>
      <c r="G13" s="7"/>
      <c r="H13" s="7"/>
      <c r="I13" s="7">
        <v>5</v>
      </c>
      <c r="J13" s="7"/>
      <c r="K13" s="7"/>
      <c r="L13" s="7"/>
      <c r="M13" s="46">
        <f>SUM(E13:L13)</f>
        <v>5</v>
      </c>
      <c r="N13" s="48">
        <f t="shared" si="0"/>
        <v>135.13513513513513</v>
      </c>
      <c r="O13" s="49">
        <f>M31</f>
        <v>27.027027027027028</v>
      </c>
    </row>
    <row r="14" spans="1:15" ht="21" customHeight="1" thickBot="1">
      <c r="A14" s="24">
        <v>7</v>
      </c>
      <c r="B14" s="8" t="s">
        <v>113</v>
      </c>
      <c r="C14" s="7" t="s">
        <v>116</v>
      </c>
      <c r="D14" s="7"/>
      <c r="E14" s="7"/>
      <c r="F14" s="7"/>
      <c r="G14" s="7"/>
      <c r="H14" s="7"/>
      <c r="I14" s="7"/>
      <c r="J14" s="7"/>
      <c r="K14" s="7">
        <v>5</v>
      </c>
      <c r="L14" s="7"/>
      <c r="M14" s="46">
        <f>SUM(E14:L14)</f>
        <v>5</v>
      </c>
      <c r="N14" s="48">
        <f t="shared" si="0"/>
        <v>135.13513513513513</v>
      </c>
      <c r="O14" s="49">
        <f>M31</f>
        <v>27.027027027027028</v>
      </c>
    </row>
    <row r="15" spans="1:15" ht="21" customHeight="1" thickBot="1">
      <c r="A15" s="24">
        <v>8</v>
      </c>
      <c r="B15" s="8" t="s">
        <v>115</v>
      </c>
      <c r="C15" s="7" t="s">
        <v>68</v>
      </c>
      <c r="D15" s="7"/>
      <c r="E15" s="7"/>
      <c r="F15" s="7"/>
      <c r="G15" s="7"/>
      <c r="H15" s="7"/>
      <c r="I15" s="7"/>
      <c r="J15" s="7"/>
      <c r="K15" s="7">
        <v>5</v>
      </c>
      <c r="L15" s="7"/>
      <c r="M15" s="46">
        <f>SUM(E15:L15)</f>
        <v>5</v>
      </c>
      <c r="N15" s="48">
        <f t="shared" si="0"/>
        <v>135.13513513513513</v>
      </c>
      <c r="O15" s="49">
        <f>M31</f>
        <v>27.027027027027028</v>
      </c>
    </row>
    <row r="16" spans="1:15" ht="21" customHeight="1" thickBot="1">
      <c r="A16" s="24">
        <v>9</v>
      </c>
      <c r="B16" s="8" t="s">
        <v>69</v>
      </c>
      <c r="C16" s="7" t="s">
        <v>70</v>
      </c>
      <c r="D16" s="7"/>
      <c r="E16" s="7"/>
      <c r="F16" s="7">
        <v>2</v>
      </c>
      <c r="G16" s="7"/>
      <c r="H16" s="7"/>
      <c r="I16" s="7"/>
      <c r="J16" s="7"/>
      <c r="K16" s="7"/>
      <c r="L16" s="7"/>
      <c r="M16" s="46">
        <f>SUM(E16:L16)</f>
        <v>2</v>
      </c>
      <c r="N16" s="48">
        <f t="shared" si="0"/>
        <v>54.054054054054056</v>
      </c>
      <c r="O16" s="49">
        <f>M31</f>
        <v>27.027027027027028</v>
      </c>
    </row>
    <row r="17" spans="1:15" ht="21" customHeight="1" thickBot="1">
      <c r="A17" s="24">
        <v>10</v>
      </c>
      <c r="B17" s="55" t="s">
        <v>84</v>
      </c>
      <c r="C17" s="56" t="s">
        <v>82</v>
      </c>
      <c r="D17" s="56"/>
      <c r="E17" s="56"/>
      <c r="F17" s="56"/>
      <c r="G17" s="56"/>
      <c r="H17" s="56">
        <v>2</v>
      </c>
      <c r="I17" s="56"/>
      <c r="J17" s="56"/>
      <c r="K17" s="56"/>
      <c r="L17" s="56"/>
      <c r="M17" s="57">
        <f>SUM(E17:L17)</f>
        <v>2</v>
      </c>
      <c r="N17" s="48">
        <f t="shared" si="0"/>
        <v>54.054054054054056</v>
      </c>
      <c r="O17" s="49">
        <f>M31</f>
        <v>27.027027027027028</v>
      </c>
    </row>
    <row r="18" spans="1:15" ht="21" customHeight="1" thickBot="1">
      <c r="A18" s="24">
        <v>11</v>
      </c>
      <c r="B18" s="55" t="s">
        <v>85</v>
      </c>
      <c r="C18" s="56" t="s">
        <v>95</v>
      </c>
      <c r="D18" s="56"/>
      <c r="E18" s="56"/>
      <c r="F18" s="56"/>
      <c r="G18" s="108"/>
      <c r="H18" s="56">
        <v>2</v>
      </c>
      <c r="I18" s="56"/>
      <c r="J18" s="56"/>
      <c r="K18" s="56"/>
      <c r="L18" s="56"/>
      <c r="M18" s="57">
        <f>SUM(E18:L18)</f>
        <v>2</v>
      </c>
      <c r="N18" s="48">
        <f t="shared" si="0"/>
        <v>54.054054054054056</v>
      </c>
      <c r="O18" s="49">
        <f>M31</f>
        <v>27.027027027027028</v>
      </c>
    </row>
    <row r="19" spans="1:15" ht="21" customHeight="1" thickBot="1">
      <c r="A19" s="24">
        <v>12</v>
      </c>
      <c r="B19" s="55" t="s">
        <v>86</v>
      </c>
      <c r="C19" s="56" t="s">
        <v>96</v>
      </c>
      <c r="D19" s="56"/>
      <c r="E19" s="56"/>
      <c r="F19" s="56"/>
      <c r="G19" s="56"/>
      <c r="H19" s="56">
        <v>2</v>
      </c>
      <c r="I19" s="56"/>
      <c r="J19" s="56"/>
      <c r="K19" s="56"/>
      <c r="L19" s="56"/>
      <c r="M19" s="57">
        <f>SUM(E19:L19)</f>
        <v>2</v>
      </c>
      <c r="N19" s="48">
        <f t="shared" si="0"/>
        <v>54.054054054054056</v>
      </c>
      <c r="O19" s="49">
        <f>M31</f>
        <v>27.027027027027028</v>
      </c>
    </row>
    <row r="20" spans="1:15" ht="21" customHeight="1" thickBot="1">
      <c r="A20" s="24">
        <v>13</v>
      </c>
      <c r="B20" s="55" t="s">
        <v>87</v>
      </c>
      <c r="C20" s="56" t="s">
        <v>88</v>
      </c>
      <c r="D20" s="56"/>
      <c r="E20" s="56"/>
      <c r="F20" s="56"/>
      <c r="G20" s="56"/>
      <c r="H20" s="56">
        <v>2</v>
      </c>
      <c r="I20" s="56"/>
      <c r="J20" s="56"/>
      <c r="K20" s="56"/>
      <c r="L20" s="56"/>
      <c r="M20" s="57">
        <f>SUM(E20:L20)</f>
        <v>2</v>
      </c>
      <c r="N20" s="48">
        <f t="shared" si="0"/>
        <v>54.054054054054056</v>
      </c>
      <c r="O20" s="49">
        <f>M31</f>
        <v>27.027027027027028</v>
      </c>
    </row>
    <row r="21" spans="1:15" ht="21" customHeight="1" thickBot="1">
      <c r="A21" s="24">
        <v>14</v>
      </c>
      <c r="B21" s="55" t="s">
        <v>89</v>
      </c>
      <c r="C21" s="56" t="s">
        <v>97</v>
      </c>
      <c r="D21" s="56"/>
      <c r="E21" s="56"/>
      <c r="F21" s="56"/>
      <c r="G21" s="56"/>
      <c r="H21" s="56">
        <v>2</v>
      </c>
      <c r="I21" s="56"/>
      <c r="J21" s="56"/>
      <c r="K21" s="56"/>
      <c r="L21" s="56"/>
      <c r="M21" s="57">
        <f>SUM(E21:L21)</f>
        <v>2</v>
      </c>
      <c r="N21" s="48">
        <f t="shared" si="0"/>
        <v>54.054054054054056</v>
      </c>
      <c r="O21" s="49">
        <f>M31</f>
        <v>27.027027027027028</v>
      </c>
    </row>
    <row r="22" spans="1:15" ht="21" customHeight="1" thickBot="1">
      <c r="A22" s="24">
        <v>15</v>
      </c>
      <c r="B22" s="55" t="s">
        <v>90</v>
      </c>
      <c r="C22" s="56" t="s">
        <v>73</v>
      </c>
      <c r="D22" s="56"/>
      <c r="E22" s="56"/>
      <c r="F22" s="56"/>
      <c r="G22" s="56"/>
      <c r="H22" s="56">
        <v>2</v>
      </c>
      <c r="I22" s="56"/>
      <c r="J22" s="56"/>
      <c r="K22" s="56"/>
      <c r="L22" s="56"/>
      <c r="M22" s="57">
        <f>SUM(E22:L22)</f>
        <v>2</v>
      </c>
      <c r="N22" s="48">
        <f t="shared" si="0"/>
        <v>54.054054054054056</v>
      </c>
      <c r="O22" s="49">
        <f>M31</f>
        <v>27.027027027027028</v>
      </c>
    </row>
    <row r="23" spans="1:15" ht="21" customHeight="1" thickBot="1">
      <c r="A23" s="24">
        <v>16</v>
      </c>
      <c r="B23" s="55" t="s">
        <v>91</v>
      </c>
      <c r="C23" s="56" t="s">
        <v>98</v>
      </c>
      <c r="D23" s="56"/>
      <c r="E23" s="56"/>
      <c r="F23" s="56"/>
      <c r="G23" s="56"/>
      <c r="H23" s="56">
        <v>2</v>
      </c>
      <c r="I23" s="56"/>
      <c r="J23" s="56"/>
      <c r="K23" s="56"/>
      <c r="L23" s="56"/>
      <c r="M23" s="57">
        <f>SUM(E23:L23)</f>
        <v>2</v>
      </c>
      <c r="N23" s="48">
        <f t="shared" si="0"/>
        <v>54.054054054054056</v>
      </c>
      <c r="O23" s="49">
        <f>M31</f>
        <v>27.027027027027028</v>
      </c>
    </row>
    <row r="24" spans="1:15" ht="21" customHeight="1" thickBot="1">
      <c r="A24" s="24">
        <v>17</v>
      </c>
      <c r="B24" s="55" t="s">
        <v>102</v>
      </c>
      <c r="C24" s="56" t="s">
        <v>96</v>
      </c>
      <c r="D24" s="56"/>
      <c r="E24" s="56"/>
      <c r="F24" s="56"/>
      <c r="G24" s="56"/>
      <c r="H24" s="56">
        <v>2</v>
      </c>
      <c r="I24" s="56"/>
      <c r="J24" s="56"/>
      <c r="K24" s="56"/>
      <c r="L24" s="56"/>
      <c r="M24" s="57">
        <f>SUM(E24:L24)</f>
        <v>2</v>
      </c>
      <c r="N24" s="48">
        <f t="shared" si="0"/>
        <v>54.054054054054056</v>
      </c>
      <c r="O24" s="49">
        <f>M31</f>
        <v>27.027027027027028</v>
      </c>
    </row>
    <row r="25" spans="1:15" ht="21" customHeight="1" thickBot="1">
      <c r="A25" s="24">
        <v>18</v>
      </c>
      <c r="B25" s="55" t="s">
        <v>92</v>
      </c>
      <c r="C25" s="56" t="s">
        <v>95</v>
      </c>
      <c r="D25" s="56"/>
      <c r="E25" s="56"/>
      <c r="F25" s="56"/>
      <c r="G25" s="56"/>
      <c r="H25" s="56">
        <v>2</v>
      </c>
      <c r="I25" s="56"/>
      <c r="J25" s="56"/>
      <c r="K25" s="56"/>
      <c r="L25" s="56"/>
      <c r="M25" s="57">
        <f>SUM(E25:L25)</f>
        <v>2</v>
      </c>
      <c r="N25" s="48">
        <f t="shared" si="0"/>
        <v>54.054054054054056</v>
      </c>
      <c r="O25" s="49">
        <f>M31</f>
        <v>27.027027027027028</v>
      </c>
    </row>
    <row r="26" spans="1:15" ht="21" customHeight="1" thickBot="1">
      <c r="A26" s="24">
        <v>19</v>
      </c>
      <c r="B26" s="55" t="s">
        <v>112</v>
      </c>
      <c r="C26" s="56" t="s">
        <v>96</v>
      </c>
      <c r="D26" s="56"/>
      <c r="E26" s="56"/>
      <c r="F26" s="56"/>
      <c r="G26" s="56"/>
      <c r="H26" s="56"/>
      <c r="I26" s="56"/>
      <c r="J26" s="56">
        <v>2</v>
      </c>
      <c r="K26" s="56"/>
      <c r="L26" s="56"/>
      <c r="M26" s="57">
        <f>SUM(E26:L26)</f>
        <v>2</v>
      </c>
      <c r="N26" s="48">
        <f t="shared" si="0"/>
        <v>54.054054054054056</v>
      </c>
      <c r="O26" s="49">
        <f>M31</f>
        <v>27.027027027027028</v>
      </c>
    </row>
    <row r="27" spans="1:15" ht="21" customHeight="1" thickBot="1">
      <c r="A27" s="24">
        <v>20</v>
      </c>
      <c r="B27" s="55" t="s">
        <v>114</v>
      </c>
      <c r="C27" s="56" t="s">
        <v>116</v>
      </c>
      <c r="D27" s="56"/>
      <c r="E27" s="56"/>
      <c r="F27" s="56"/>
      <c r="G27" s="56"/>
      <c r="H27" s="56"/>
      <c r="I27" s="56"/>
      <c r="J27" s="56"/>
      <c r="K27" s="56"/>
      <c r="L27" s="56">
        <v>2</v>
      </c>
      <c r="M27" s="57">
        <f>SUM(E27:L27)</f>
        <v>2</v>
      </c>
      <c r="N27" s="48">
        <f t="shared" si="0"/>
        <v>54.054054054054056</v>
      </c>
      <c r="O27" s="49">
        <f>M31</f>
        <v>27.027027027027028</v>
      </c>
    </row>
    <row r="28" spans="1:15" ht="21" customHeight="1" thickBot="1">
      <c r="A28" s="24">
        <v>21</v>
      </c>
      <c r="B28" s="9" t="s">
        <v>117</v>
      </c>
      <c r="C28" s="10" t="s">
        <v>71</v>
      </c>
      <c r="D28" s="10"/>
      <c r="E28" s="10"/>
      <c r="F28" s="10"/>
      <c r="G28" s="10"/>
      <c r="H28" s="10"/>
      <c r="I28" s="10"/>
      <c r="J28" s="10"/>
      <c r="K28" s="10"/>
      <c r="L28" s="10">
        <v>2</v>
      </c>
      <c r="M28" s="47">
        <f>SUM(E28:L28)</f>
        <v>2</v>
      </c>
      <c r="N28" s="109">
        <f t="shared" si="0"/>
        <v>54.054054054054056</v>
      </c>
      <c r="O28" s="110">
        <f>M31</f>
        <v>27.027027027027028</v>
      </c>
    </row>
    <row r="29" spans="2:13" ht="21" customHeight="1">
      <c r="B29" s="4"/>
      <c r="K29" s="5"/>
      <c r="L29" s="2"/>
      <c r="M29" s="2"/>
    </row>
    <row r="30" spans="2:13" ht="21" customHeight="1">
      <c r="B30" s="4"/>
      <c r="L30" s="34" t="s">
        <v>52</v>
      </c>
      <c r="M30" s="111">
        <f>SUM(M8:M28)</f>
        <v>74</v>
      </c>
    </row>
    <row r="31" spans="2:13" ht="21" customHeight="1">
      <c r="B31" s="4"/>
      <c r="L31" s="33" t="s">
        <v>51</v>
      </c>
      <c r="M31" s="112">
        <f>2000/M30</f>
        <v>27.027027027027028</v>
      </c>
    </row>
    <row r="32" ht="21" customHeight="1">
      <c r="B32" s="4"/>
    </row>
    <row r="33" ht="21" customHeight="1">
      <c r="B33" s="4"/>
    </row>
    <row r="34" ht="21" customHeight="1">
      <c r="B34" s="4"/>
    </row>
    <row r="35" ht="21" customHeight="1">
      <c r="B35" s="4"/>
    </row>
    <row r="36" ht="21" customHeight="1">
      <c r="B36" s="4"/>
    </row>
    <row r="37" ht="21" customHeight="1">
      <c r="B37" s="4"/>
    </row>
    <row r="38" ht="21" customHeight="1">
      <c r="B38" s="4"/>
    </row>
    <row r="39" ht="21" customHeight="1">
      <c r="B39" s="4"/>
    </row>
    <row r="40" ht="21" customHeight="1">
      <c r="B40" s="4"/>
    </row>
  </sheetData>
  <sheetProtection/>
  <mergeCells count="17">
    <mergeCell ref="C1:I1"/>
    <mergeCell ref="G4:H4"/>
    <mergeCell ref="K4:L4"/>
    <mergeCell ref="B5:B6"/>
    <mergeCell ref="C5:D6"/>
    <mergeCell ref="B3:D4"/>
    <mergeCell ref="E3:F3"/>
    <mergeCell ref="G3:H3"/>
    <mergeCell ref="B2:O2"/>
    <mergeCell ref="B7:O7"/>
    <mergeCell ref="N3:N6"/>
    <mergeCell ref="O3:O6"/>
    <mergeCell ref="M3:M6"/>
    <mergeCell ref="I3:J3"/>
    <mergeCell ref="K3:L3"/>
    <mergeCell ref="E4:F4"/>
    <mergeCell ref="I4:J4"/>
  </mergeCells>
  <printOptions/>
  <pageMargins left="0.7" right="0.7" top="0.75" bottom="0.75" header="0.3" footer="0.3"/>
  <pageSetup fitToHeight="1" fitToWidth="1" horizontalDpi="600" verticalDpi="600" orientation="portrait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="70" zoomScaleNormal="70" zoomScalePageLayoutView="0" workbookViewId="0" topLeftCell="A3">
      <selection activeCell="Q8" sqref="Q8"/>
    </sheetView>
  </sheetViews>
  <sheetFormatPr defaultColWidth="9.140625" defaultRowHeight="21" customHeight="1"/>
  <cols>
    <col min="1" max="1" width="4.140625" style="24" customWidth="1"/>
    <col min="2" max="2" width="26.8515625" style="3" customWidth="1"/>
    <col min="3" max="3" width="37.421875" style="3" customWidth="1"/>
    <col min="4" max="4" width="5.28125" style="2" hidden="1" customWidth="1"/>
    <col min="5" max="8" width="8.28125" style="1" customWidth="1"/>
    <col min="9" max="9" width="8.7109375" style="1" customWidth="1"/>
    <col min="10" max="10" width="8.28125" style="1" customWidth="1"/>
    <col min="11" max="11" width="8.28125" style="2" customWidth="1"/>
    <col min="12" max="12" width="8.28125" style="1" customWidth="1"/>
    <col min="13" max="13" width="8.7109375" style="1" customWidth="1"/>
    <col min="14" max="14" width="12.8515625" style="1" bestFit="1" customWidth="1"/>
    <col min="15" max="16384" width="9.140625" style="1" customWidth="1"/>
  </cols>
  <sheetData>
    <row r="1" spans="3:9" ht="9" customHeight="1" thickBot="1">
      <c r="C1" s="96"/>
      <c r="D1" s="96"/>
      <c r="E1" s="96"/>
      <c r="F1" s="96"/>
      <c r="G1" s="96"/>
      <c r="H1" s="96"/>
      <c r="I1" s="96"/>
    </row>
    <row r="2" spans="2:15" ht="174" customHeight="1" thickBot="1">
      <c r="B2" s="105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</row>
    <row r="3" spans="2:15" ht="59.25" customHeight="1">
      <c r="B3" s="101" t="s">
        <v>1</v>
      </c>
      <c r="C3" s="102"/>
      <c r="D3" s="102"/>
      <c r="E3" s="90" t="s">
        <v>49</v>
      </c>
      <c r="F3" s="91"/>
      <c r="G3" s="90" t="s">
        <v>59</v>
      </c>
      <c r="H3" s="91"/>
      <c r="I3" s="90" t="s">
        <v>54</v>
      </c>
      <c r="J3" s="91"/>
      <c r="K3" s="90" t="s">
        <v>50</v>
      </c>
      <c r="L3" s="91"/>
      <c r="M3" s="88" t="s">
        <v>12</v>
      </c>
      <c r="N3" s="82" t="s">
        <v>76</v>
      </c>
      <c r="O3" s="85" t="s">
        <v>77</v>
      </c>
    </row>
    <row r="4" spans="2:15" ht="24.75" customHeight="1">
      <c r="B4" s="103"/>
      <c r="C4" s="104"/>
      <c r="D4" s="104"/>
      <c r="E4" s="92" t="s">
        <v>56</v>
      </c>
      <c r="F4" s="93"/>
      <c r="G4" s="94" t="s">
        <v>55</v>
      </c>
      <c r="H4" s="95"/>
      <c r="I4" s="94" t="s">
        <v>57</v>
      </c>
      <c r="J4" s="95"/>
      <c r="K4" s="94" t="s">
        <v>58</v>
      </c>
      <c r="L4" s="95"/>
      <c r="M4" s="89"/>
      <c r="N4" s="83"/>
      <c r="O4" s="86"/>
    </row>
    <row r="5" spans="2:15" ht="21" customHeight="1">
      <c r="B5" s="97" t="s">
        <v>2</v>
      </c>
      <c r="C5" s="99" t="s">
        <v>3</v>
      </c>
      <c r="D5" s="99"/>
      <c r="E5" s="38" t="s">
        <v>4</v>
      </c>
      <c r="F5" s="39" t="s">
        <v>5</v>
      </c>
      <c r="G5" s="39" t="s">
        <v>4</v>
      </c>
      <c r="H5" s="39" t="s">
        <v>5</v>
      </c>
      <c r="I5" s="39" t="s">
        <v>4</v>
      </c>
      <c r="J5" s="39" t="s">
        <v>5</v>
      </c>
      <c r="K5" s="39" t="s">
        <v>4</v>
      </c>
      <c r="L5" s="39" t="s">
        <v>5</v>
      </c>
      <c r="M5" s="89"/>
      <c r="N5" s="83"/>
      <c r="O5" s="86"/>
    </row>
    <row r="6" spans="2:15" ht="46.5" customHeight="1" thickBot="1">
      <c r="B6" s="98"/>
      <c r="C6" s="100"/>
      <c r="D6" s="100"/>
      <c r="E6" s="41" t="s">
        <v>78</v>
      </c>
      <c r="F6" s="42" t="s">
        <v>6</v>
      </c>
      <c r="G6" s="42" t="s">
        <v>40</v>
      </c>
      <c r="H6" s="42" t="s">
        <v>41</v>
      </c>
      <c r="I6" s="42" t="s">
        <v>42</v>
      </c>
      <c r="J6" s="42" t="s">
        <v>43</v>
      </c>
      <c r="K6" s="42" t="s">
        <v>7</v>
      </c>
      <c r="L6" s="42" t="s">
        <v>44</v>
      </c>
      <c r="M6" s="89"/>
      <c r="N6" s="84"/>
      <c r="O6" s="87"/>
    </row>
    <row r="7" spans="2:15" ht="21" customHeight="1" thickBot="1">
      <c r="B7" s="78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80"/>
      <c r="O7" s="81"/>
    </row>
    <row r="8" spans="1:15" ht="21" customHeight="1">
      <c r="A8" s="24">
        <v>1</v>
      </c>
      <c r="B8" s="43" t="s">
        <v>72</v>
      </c>
      <c r="C8" s="44" t="s">
        <v>73</v>
      </c>
      <c r="D8" s="44"/>
      <c r="E8" s="44">
        <v>5</v>
      </c>
      <c r="F8" s="44"/>
      <c r="G8" s="44"/>
      <c r="H8" s="44">
        <v>2</v>
      </c>
      <c r="I8" s="44">
        <v>5</v>
      </c>
      <c r="J8" s="44"/>
      <c r="K8" s="44"/>
      <c r="L8" s="54"/>
      <c r="M8" s="45">
        <f aca="true" t="shared" si="0" ref="M8:M17">SUM(E8:L8)</f>
        <v>12</v>
      </c>
      <c r="N8" s="48">
        <f>M8*O8</f>
        <v>1263.157894736842</v>
      </c>
      <c r="O8" s="49">
        <f>M20</f>
        <v>105.26315789473684</v>
      </c>
    </row>
    <row r="9" spans="1:15" ht="21" customHeight="1">
      <c r="A9" s="24">
        <v>2</v>
      </c>
      <c r="B9" s="8" t="s">
        <v>74</v>
      </c>
      <c r="C9" s="7" t="s">
        <v>75</v>
      </c>
      <c r="D9" s="7"/>
      <c r="E9" s="7"/>
      <c r="F9" s="7">
        <v>2</v>
      </c>
      <c r="G9" s="7"/>
      <c r="H9" s="7"/>
      <c r="I9" s="7"/>
      <c r="J9" s="7"/>
      <c r="K9" s="23">
        <v>5</v>
      </c>
      <c r="L9" s="23"/>
      <c r="M9" s="46">
        <f t="shared" si="0"/>
        <v>7</v>
      </c>
      <c r="N9" s="50">
        <f aca="true" t="shared" si="1" ref="N9:N17">M9*O9</f>
        <v>736.8421052631578</v>
      </c>
      <c r="O9" s="51">
        <f>M20</f>
        <v>105.26315789473684</v>
      </c>
    </row>
    <row r="10" spans="1:15" ht="21" customHeight="1">
      <c r="A10" s="24">
        <v>3</v>
      </c>
      <c r="B10" s="8"/>
      <c r="C10" s="7"/>
      <c r="D10" s="7"/>
      <c r="E10" s="7"/>
      <c r="F10" s="7"/>
      <c r="G10" s="7"/>
      <c r="H10" s="7"/>
      <c r="I10" s="7"/>
      <c r="J10" s="7"/>
      <c r="K10" s="7"/>
      <c r="L10" s="23"/>
      <c r="M10" s="46">
        <f t="shared" si="0"/>
        <v>0</v>
      </c>
      <c r="N10" s="50">
        <f t="shared" si="1"/>
        <v>0</v>
      </c>
      <c r="O10" s="51">
        <f>M20</f>
        <v>105.26315789473684</v>
      </c>
    </row>
    <row r="11" spans="1:15" ht="21" customHeight="1">
      <c r="A11" s="24">
        <v>4</v>
      </c>
      <c r="B11" s="8"/>
      <c r="C11" s="7"/>
      <c r="D11" s="7"/>
      <c r="E11" s="7"/>
      <c r="F11" s="7"/>
      <c r="G11" s="7"/>
      <c r="H11" s="7"/>
      <c r="I11" s="7"/>
      <c r="J11" s="7"/>
      <c r="K11" s="7"/>
      <c r="L11" s="23"/>
      <c r="M11" s="46">
        <f t="shared" si="0"/>
        <v>0</v>
      </c>
      <c r="N11" s="50">
        <f t="shared" si="1"/>
        <v>0</v>
      </c>
      <c r="O11" s="51">
        <f>M20</f>
        <v>105.26315789473684</v>
      </c>
    </row>
    <row r="12" spans="1:15" ht="21" customHeight="1">
      <c r="A12" s="24">
        <v>5</v>
      </c>
      <c r="B12" s="8"/>
      <c r="C12" s="7"/>
      <c r="D12" s="7"/>
      <c r="E12" s="7"/>
      <c r="F12" s="7"/>
      <c r="G12" s="7"/>
      <c r="H12" s="7"/>
      <c r="I12" s="7"/>
      <c r="J12" s="7"/>
      <c r="K12" s="23"/>
      <c r="L12" s="23"/>
      <c r="M12" s="46">
        <f t="shared" si="0"/>
        <v>0</v>
      </c>
      <c r="N12" s="50">
        <f t="shared" si="1"/>
        <v>0</v>
      </c>
      <c r="O12" s="51">
        <f>M20</f>
        <v>105.26315789473684</v>
      </c>
    </row>
    <row r="13" spans="1:15" ht="21" customHeight="1">
      <c r="A13" s="24">
        <v>6</v>
      </c>
      <c r="B13" s="8"/>
      <c r="C13" s="7"/>
      <c r="D13" s="29"/>
      <c r="E13" s="7"/>
      <c r="F13" s="7"/>
      <c r="G13" s="7"/>
      <c r="H13" s="7"/>
      <c r="I13" s="7"/>
      <c r="J13" s="7"/>
      <c r="K13" s="7"/>
      <c r="L13" s="7"/>
      <c r="M13" s="46">
        <f t="shared" si="0"/>
        <v>0</v>
      </c>
      <c r="N13" s="50">
        <f t="shared" si="1"/>
        <v>0</v>
      </c>
      <c r="O13" s="51">
        <f>M20</f>
        <v>105.26315789473684</v>
      </c>
    </row>
    <row r="14" spans="1:15" ht="21" customHeight="1">
      <c r="A14" s="24">
        <v>7</v>
      </c>
      <c r="B14" s="8"/>
      <c r="C14" s="7"/>
      <c r="D14" s="29"/>
      <c r="E14" s="7"/>
      <c r="F14" s="7"/>
      <c r="G14" s="7"/>
      <c r="H14" s="7"/>
      <c r="I14" s="7"/>
      <c r="J14" s="7"/>
      <c r="K14" s="7"/>
      <c r="L14" s="7"/>
      <c r="M14" s="46">
        <f t="shared" si="0"/>
        <v>0</v>
      </c>
      <c r="N14" s="50">
        <f t="shared" si="1"/>
        <v>0</v>
      </c>
      <c r="O14" s="51">
        <f>M20</f>
        <v>105.26315789473684</v>
      </c>
    </row>
    <row r="15" spans="1:15" ht="21" customHeight="1">
      <c r="A15" s="24">
        <v>8</v>
      </c>
      <c r="B15" s="8"/>
      <c r="C15" s="7"/>
      <c r="D15" s="29"/>
      <c r="E15" s="7"/>
      <c r="F15" s="7"/>
      <c r="G15" s="7"/>
      <c r="H15" s="7"/>
      <c r="I15" s="7"/>
      <c r="J15" s="7"/>
      <c r="K15" s="7"/>
      <c r="L15" s="7"/>
      <c r="M15" s="46">
        <f t="shared" si="0"/>
        <v>0</v>
      </c>
      <c r="N15" s="50">
        <f t="shared" si="1"/>
        <v>0</v>
      </c>
      <c r="O15" s="51">
        <f>M20</f>
        <v>105.26315789473684</v>
      </c>
    </row>
    <row r="16" spans="1:15" ht="21" customHeight="1">
      <c r="A16" s="24">
        <v>9</v>
      </c>
      <c r="B16" s="8"/>
      <c r="C16" s="7"/>
      <c r="D16" s="7"/>
      <c r="E16" s="7"/>
      <c r="F16" s="7"/>
      <c r="G16" s="7"/>
      <c r="H16" s="7"/>
      <c r="I16" s="7"/>
      <c r="J16" s="7"/>
      <c r="K16" s="7"/>
      <c r="L16" s="23"/>
      <c r="M16" s="46">
        <f t="shared" si="0"/>
        <v>0</v>
      </c>
      <c r="N16" s="50">
        <f t="shared" si="1"/>
        <v>0</v>
      </c>
      <c r="O16" s="51">
        <f>M20</f>
        <v>105.26315789473684</v>
      </c>
    </row>
    <row r="17" spans="1:15" ht="21" customHeight="1" thickBot="1">
      <c r="A17" s="24">
        <v>10</v>
      </c>
      <c r="B17" s="9"/>
      <c r="C17" s="10"/>
      <c r="D17" s="10"/>
      <c r="E17" s="10"/>
      <c r="F17" s="10"/>
      <c r="G17" s="18"/>
      <c r="H17" s="10"/>
      <c r="I17" s="10"/>
      <c r="J17" s="10"/>
      <c r="K17" s="10"/>
      <c r="L17" s="18"/>
      <c r="M17" s="47">
        <f t="shared" si="0"/>
        <v>0</v>
      </c>
      <c r="N17" s="52">
        <f t="shared" si="1"/>
        <v>0</v>
      </c>
      <c r="O17" s="53">
        <f>M20</f>
        <v>105.26315789473684</v>
      </c>
    </row>
    <row r="18" spans="2:13" ht="21" customHeight="1">
      <c r="B18" s="26"/>
      <c r="C18" s="26"/>
      <c r="D18" s="28"/>
      <c r="E18" s="25"/>
      <c r="F18" s="26"/>
      <c r="G18" s="25"/>
      <c r="H18" s="26"/>
      <c r="I18" s="26"/>
      <c r="J18" s="26"/>
      <c r="K18" s="26"/>
      <c r="L18" s="25"/>
      <c r="M18" s="27"/>
    </row>
    <row r="19" spans="2:13" ht="21" customHeight="1">
      <c r="B19" s="4"/>
      <c r="L19" s="34" t="s">
        <v>52</v>
      </c>
      <c r="M19" s="31">
        <f>SUM(M8:M17)</f>
        <v>19</v>
      </c>
    </row>
    <row r="20" spans="2:13" ht="21" customHeight="1">
      <c r="B20" s="4"/>
      <c r="L20" s="33" t="s">
        <v>51</v>
      </c>
      <c r="M20" s="36">
        <f>2000/M19</f>
        <v>105.26315789473684</v>
      </c>
    </row>
    <row r="21" spans="2:9" ht="49.5" customHeight="1">
      <c r="B21" s="4"/>
      <c r="D21" s="20"/>
      <c r="F21" s="19"/>
      <c r="G21" s="6"/>
      <c r="H21" s="21"/>
      <c r="I21" s="22"/>
    </row>
    <row r="22" ht="21" customHeight="1">
      <c r="B22" s="4"/>
    </row>
    <row r="23" ht="21" customHeight="1">
      <c r="B23" s="4"/>
    </row>
    <row r="24" ht="21" customHeight="1">
      <c r="B24" s="4"/>
    </row>
    <row r="25" ht="21" customHeight="1">
      <c r="B25" s="4"/>
    </row>
    <row r="26" ht="21" customHeight="1">
      <c r="B26" s="4"/>
    </row>
    <row r="27" ht="21" customHeight="1">
      <c r="B27" s="4"/>
    </row>
    <row r="28" ht="21" customHeight="1">
      <c r="B28" s="4"/>
    </row>
    <row r="29" ht="21" customHeight="1">
      <c r="B29" s="4"/>
    </row>
    <row r="30" ht="21" customHeight="1">
      <c r="B30" s="4"/>
    </row>
  </sheetData>
  <sheetProtection/>
  <mergeCells count="17">
    <mergeCell ref="C1:I1"/>
    <mergeCell ref="I4:J4"/>
    <mergeCell ref="G4:H4"/>
    <mergeCell ref="K4:L4"/>
    <mergeCell ref="K3:L3"/>
    <mergeCell ref="E4:F4"/>
    <mergeCell ref="B2:O2"/>
    <mergeCell ref="B7:O7"/>
    <mergeCell ref="N3:N6"/>
    <mergeCell ref="O3:O6"/>
    <mergeCell ref="B5:B6"/>
    <mergeCell ref="C5:D6"/>
    <mergeCell ref="M3:M6"/>
    <mergeCell ref="B3:D4"/>
    <mergeCell ref="E3:F3"/>
    <mergeCell ref="I3:J3"/>
    <mergeCell ref="G3:H3"/>
  </mergeCells>
  <printOptions/>
  <pageMargins left="0.7" right="0.7" top="0.75" bottom="0.75" header="0.3" footer="0.3"/>
  <pageSetup fitToHeight="1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Mark Pollard</cp:lastModifiedBy>
  <cp:lastPrinted>2022-05-09T09:31:25Z</cp:lastPrinted>
  <dcterms:created xsi:type="dcterms:W3CDTF">2012-04-09T11:51:59Z</dcterms:created>
  <dcterms:modified xsi:type="dcterms:W3CDTF">2022-10-10T09:39:48Z</dcterms:modified>
  <cp:category/>
  <cp:version/>
  <cp:contentType/>
  <cp:contentStatus/>
</cp:coreProperties>
</file>