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im\Documents\JIM\Throws Fest\Master Matrix\"/>
    </mc:Choice>
  </mc:AlternateContent>
  <bookViews>
    <workbookView xWindow="0" yWindow="0" windowWidth="28800" windowHeight="12210" tabRatio="438" activeTab="3"/>
  </bookViews>
  <sheets>
    <sheet name="Notes" sheetId="1" r:id="rId1"/>
    <sheet name="Points" sheetId="3" r:id="rId2"/>
    <sheet name="Shot" sheetId="4" r:id="rId3"/>
    <sheet name="Discus" sheetId="5" r:id="rId4"/>
    <sheet name="Hammer" sheetId="6" r:id="rId5"/>
    <sheet name="Javelin" sheetId="7" r:id="rId6"/>
    <sheet name="Other events" sheetId="8" r:id="rId7"/>
  </sheets>
  <definedNames>
    <definedName name="_xlnm._FilterDatabase" localSheetId="3" hidden="1">Discus!$A$3:$AM$88</definedName>
    <definedName name="_xlnm._FilterDatabase" localSheetId="4" hidden="1">Hammer!$A$3:$AM$66</definedName>
    <definedName name="_xlnm._FilterDatabase" localSheetId="5" hidden="1">Javelin!$A$3:$AN$93</definedName>
    <definedName name="_xlnm._FilterDatabase" localSheetId="6" hidden="1">'Other events'!$A$3:$AF$32</definedName>
    <definedName name="_xlnm._FilterDatabase" localSheetId="2" hidden="1">Shot!$A$3:$AM$90</definedName>
    <definedName name="DTSM">Points!$B$13:$L$18</definedName>
    <definedName name="DTSW">Points!$G$13:$L$18</definedName>
    <definedName name="DTU13M">Points!$F$13:$L$18</definedName>
    <definedName name="DTU13W">Points!$K$13:$L$18</definedName>
    <definedName name="DTU15M">Points!$E$13:$L$18</definedName>
    <definedName name="DTU15W">Points!$J$13:$L$18</definedName>
    <definedName name="DTU17M">Points!$D$13:$L$18</definedName>
    <definedName name="DTU17W">Points!$I$13:$L$18</definedName>
    <definedName name="DTU20M">Points!$C$13:$L$18</definedName>
    <definedName name="DTU20W">Points!$H$13:$L$18</definedName>
    <definedName name="HTSM">Points!$B$21:$L$26</definedName>
    <definedName name="HTSW">Points!$G$21:$L$26</definedName>
    <definedName name="HTU13M">Points!$F$21:$L$26</definedName>
    <definedName name="HTU13W">Points!$K$21:$L$26</definedName>
    <definedName name="HTU15M">Points!$E$21:$L$26</definedName>
    <definedName name="HTU15W">Points!$J$21:$L$26</definedName>
    <definedName name="HTU17M">Points!$D$21:$L$26</definedName>
    <definedName name="HTU17W">Points!$I$21:$L$26</definedName>
    <definedName name="HTU20M">Points!$C$21:$L$26</definedName>
    <definedName name="HTU20W">Points!$H$21:$L$26</definedName>
    <definedName name="JTSM">Points!$B$29:$L$34</definedName>
    <definedName name="JTSW">Points!$G$29:$L$34</definedName>
    <definedName name="JTU13M">Points!$F$29:$L$34</definedName>
    <definedName name="JTU13W">Points!$K$29:$L$34</definedName>
    <definedName name="JTU15M">Points!$E$29:$L$34</definedName>
    <definedName name="JTU15W">Points!$J$29:$L$34</definedName>
    <definedName name="JTU17M">Points!$D$29:$L$34</definedName>
    <definedName name="JTU17W">Points!$I$29:$L$34</definedName>
    <definedName name="JTU20M">Points!$C$29:$L$34</definedName>
    <definedName name="JTU20W">Points!$H$29:$L$34</definedName>
    <definedName name="_xlnm.Print_Area" localSheetId="4">Hammer!$A$1:$M$49</definedName>
    <definedName name="_xlnm.Print_Area" localSheetId="5">Javelin!$A$1:$M$94</definedName>
    <definedName name="_xlnm.Print_Area" localSheetId="6">'Other events'!$A$1:$N$32</definedName>
    <definedName name="_xlnm.Print_Area" localSheetId="2">Shot!$A$1:$M$75</definedName>
    <definedName name="SPSM">Points!$B$5:$L$10</definedName>
    <definedName name="SPSW">Points!$G$5:$L$10</definedName>
    <definedName name="SPU13M">Points!$F$5:$L$10</definedName>
    <definedName name="SPU13W">Points!$K$5:$L$10</definedName>
    <definedName name="SPU15M">Points!$E$5:$L$10</definedName>
    <definedName name="SPU15W">Points!$J$5:$L$10</definedName>
    <definedName name="SPU17M">Points!$D$5:$L$10</definedName>
    <definedName name="SPU17W">Points!$I$5:$L$10</definedName>
    <definedName name="SPU20M">Points!$C$5:$L$10</definedName>
    <definedName name="SPU20W">Points!$H$5:$L$10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9" i="7" l="1"/>
  <c r="AD9" i="7"/>
  <c r="X9" i="7"/>
  <c r="R9" i="7"/>
  <c r="AJ31" i="5"/>
  <c r="AD31" i="5"/>
  <c r="AC31" i="5"/>
  <c r="X31" i="5"/>
  <c r="AJ28" i="5"/>
  <c r="AD28" i="5"/>
  <c r="AC28" i="5"/>
  <c r="X28" i="5"/>
  <c r="AD70" i="4"/>
  <c r="AC70" i="4"/>
  <c r="Q70" i="4"/>
  <c r="AC9" i="7"/>
  <c r="W9" i="7"/>
  <c r="W28" i="5"/>
  <c r="W31" i="5"/>
  <c r="AE28" i="5" l="1"/>
  <c r="AM28" i="5" s="1"/>
  <c r="AE31" i="5"/>
  <c r="AM31" i="5" s="1"/>
  <c r="AE9" i="7"/>
  <c r="AM9" i="7" s="1"/>
  <c r="Y9" i="7"/>
  <c r="AL9" i="7" s="1"/>
  <c r="Y31" i="5"/>
  <c r="AL31" i="5" s="1"/>
  <c r="Y28" i="5"/>
  <c r="AL28" i="5" s="1"/>
  <c r="AE70" i="4"/>
  <c r="AM70" i="4" s="1"/>
  <c r="R70" i="4"/>
  <c r="S70" i="4" s="1"/>
  <c r="AK70" i="4" s="1"/>
  <c r="X70" i="4"/>
  <c r="AJ36" i="4"/>
  <c r="AD36" i="4"/>
  <c r="AC36" i="4"/>
  <c r="X36" i="4"/>
  <c r="R36" i="4"/>
  <c r="AJ11" i="4"/>
  <c r="AD11" i="4"/>
  <c r="AC11" i="4"/>
  <c r="X11" i="4"/>
  <c r="R11" i="4"/>
  <c r="AJ29" i="6"/>
  <c r="AD29" i="6"/>
  <c r="X29" i="6"/>
  <c r="R29" i="6"/>
  <c r="W70" i="4"/>
  <c r="Q36" i="4"/>
  <c r="Q11" i="4"/>
  <c r="Q29" i="6"/>
  <c r="AC29" i="6"/>
  <c r="W29" i="6"/>
  <c r="W11" i="4"/>
  <c r="W36" i="4"/>
  <c r="Y70" i="4" l="1"/>
  <c r="AL70" i="4" s="1"/>
  <c r="AE11" i="4"/>
  <c r="AM11" i="4" s="1"/>
  <c r="AE36" i="4"/>
  <c r="AM36" i="4" s="1"/>
  <c r="Y36" i="4"/>
  <c r="AL36" i="4" s="1"/>
  <c r="S36" i="4"/>
  <c r="AK36" i="4" s="1"/>
  <c r="Y11" i="4"/>
  <c r="AL11" i="4" s="1"/>
  <c r="S11" i="4"/>
  <c r="AK11" i="4" s="1"/>
  <c r="AE29" i="6"/>
  <c r="AM29" i="6" s="1"/>
  <c r="Y29" i="6"/>
  <c r="AL29" i="6" s="1"/>
  <c r="S29" i="6"/>
  <c r="AK29" i="6" s="1"/>
  <c r="AC9" i="5"/>
  <c r="W9" i="5"/>
  <c r="AF36" i="4" l="1"/>
  <c r="AF29" i="6"/>
  <c r="AF11" i="4"/>
  <c r="R30" i="7"/>
  <c r="R31" i="5"/>
  <c r="Q9" i="7"/>
  <c r="W30" i="7"/>
  <c r="Q31" i="5"/>
  <c r="AC30" i="7"/>
  <c r="Q30" i="7"/>
  <c r="S9" i="7" l="1"/>
  <c r="AK9" i="7" s="1"/>
  <c r="AF9" i="7" s="1"/>
  <c r="S30" i="7"/>
  <c r="AK30" i="7" s="1"/>
  <c r="S31" i="5"/>
  <c r="AK31" i="5" s="1"/>
  <c r="AF31" i="5" s="1"/>
  <c r="AJ13" i="7"/>
  <c r="AD13" i="7"/>
  <c r="X13" i="7"/>
  <c r="R13" i="7"/>
  <c r="AJ8" i="7"/>
  <c r="AD8" i="7"/>
  <c r="X8" i="7"/>
  <c r="R8" i="7"/>
  <c r="AJ74" i="4"/>
  <c r="AD74" i="4"/>
  <c r="AC74" i="4"/>
  <c r="X74" i="4"/>
  <c r="R74" i="4"/>
  <c r="AJ68" i="4"/>
  <c r="AD68" i="4"/>
  <c r="AC68" i="4"/>
  <c r="AE68" i="4" s="1"/>
  <c r="AM68" i="4" s="1"/>
  <c r="X68" i="4"/>
  <c r="R68" i="4"/>
  <c r="AJ67" i="4"/>
  <c r="AD67" i="4"/>
  <c r="AC67" i="4"/>
  <c r="AE67" i="4" s="1"/>
  <c r="AM67" i="4" s="1"/>
  <c r="X67" i="4"/>
  <c r="R67" i="4"/>
  <c r="AJ66" i="4"/>
  <c r="AD66" i="4"/>
  <c r="AC66" i="4"/>
  <c r="X66" i="4"/>
  <c r="R66" i="4"/>
  <c r="AJ65" i="4"/>
  <c r="AD65" i="4"/>
  <c r="AC65" i="4"/>
  <c r="X65" i="4"/>
  <c r="R65" i="4"/>
  <c r="AD64" i="4"/>
  <c r="X64" i="4"/>
  <c r="R64" i="4"/>
  <c r="AJ59" i="4"/>
  <c r="AD59" i="4"/>
  <c r="AC59" i="4"/>
  <c r="X59" i="4"/>
  <c r="R59" i="4"/>
  <c r="AJ58" i="4"/>
  <c r="AD58" i="4"/>
  <c r="AC58" i="4"/>
  <c r="X58" i="4"/>
  <c r="R58" i="4"/>
  <c r="AJ50" i="4"/>
  <c r="AD50" i="4"/>
  <c r="AC50" i="4"/>
  <c r="AE50" i="4" s="1"/>
  <c r="AM50" i="4" s="1"/>
  <c r="X50" i="4"/>
  <c r="R50" i="4"/>
  <c r="AJ49" i="4"/>
  <c r="AD49" i="4"/>
  <c r="AC49" i="4"/>
  <c r="X49" i="4"/>
  <c r="R49" i="4"/>
  <c r="AJ48" i="4"/>
  <c r="AD48" i="4"/>
  <c r="AC48" i="4"/>
  <c r="X48" i="4"/>
  <c r="R48" i="4"/>
  <c r="AD43" i="4"/>
  <c r="X43" i="4"/>
  <c r="R43" i="4"/>
  <c r="AJ35" i="4"/>
  <c r="AD35" i="4"/>
  <c r="AC35" i="4"/>
  <c r="X35" i="4"/>
  <c r="R35" i="4"/>
  <c r="AJ34" i="4"/>
  <c r="AD34" i="4"/>
  <c r="AC34" i="4"/>
  <c r="X34" i="4"/>
  <c r="R34" i="4"/>
  <c r="AJ33" i="4"/>
  <c r="AD33" i="4"/>
  <c r="AC33" i="4"/>
  <c r="AE33" i="4" s="1"/>
  <c r="AM33" i="4" s="1"/>
  <c r="X33" i="4"/>
  <c r="R33" i="4"/>
  <c r="AJ27" i="4"/>
  <c r="AD27" i="4"/>
  <c r="AC27" i="4"/>
  <c r="X27" i="4"/>
  <c r="R27" i="4"/>
  <c r="AJ24" i="4"/>
  <c r="AD24" i="4"/>
  <c r="AC24" i="4"/>
  <c r="X24" i="4"/>
  <c r="R24" i="4"/>
  <c r="AJ23" i="4"/>
  <c r="AD23" i="4"/>
  <c r="AC23" i="4"/>
  <c r="X23" i="4"/>
  <c r="R23" i="4"/>
  <c r="AD22" i="4"/>
  <c r="AC22" i="4"/>
  <c r="X22" i="4"/>
  <c r="R22" i="4"/>
  <c r="AJ21" i="4"/>
  <c r="AD21" i="4"/>
  <c r="AC21" i="4"/>
  <c r="AE21" i="4" s="1"/>
  <c r="AM21" i="4" s="1"/>
  <c r="X21" i="4"/>
  <c r="R21" i="4"/>
  <c r="AJ20" i="4"/>
  <c r="AD20" i="4"/>
  <c r="AC20" i="4"/>
  <c r="X20" i="4"/>
  <c r="R20" i="4"/>
  <c r="AJ17" i="4"/>
  <c r="AD17" i="4"/>
  <c r="AC17" i="4"/>
  <c r="X17" i="4"/>
  <c r="R17" i="4"/>
  <c r="AJ16" i="4"/>
  <c r="AD16" i="4"/>
  <c r="AC16" i="4"/>
  <c r="X16" i="4"/>
  <c r="R16" i="4"/>
  <c r="AJ10" i="4"/>
  <c r="AD10" i="4"/>
  <c r="AC10" i="4"/>
  <c r="AE10" i="4" s="1"/>
  <c r="AM10" i="4" s="1"/>
  <c r="X10" i="4"/>
  <c r="R10" i="4"/>
  <c r="AJ9" i="4"/>
  <c r="AD9" i="4"/>
  <c r="AC9" i="4"/>
  <c r="X9" i="4"/>
  <c r="R9" i="4"/>
  <c r="AJ8" i="4"/>
  <c r="AD8" i="4"/>
  <c r="AC8" i="4"/>
  <c r="X8" i="4"/>
  <c r="R8" i="4"/>
  <c r="AJ78" i="5"/>
  <c r="AD78" i="5"/>
  <c r="AC78" i="5"/>
  <c r="X78" i="5"/>
  <c r="R78" i="5"/>
  <c r="AD77" i="5"/>
  <c r="AC77" i="5"/>
  <c r="X77" i="5"/>
  <c r="R77" i="5"/>
  <c r="AD76" i="5"/>
  <c r="X76" i="5"/>
  <c r="R76" i="5"/>
  <c r="AD75" i="5"/>
  <c r="X75" i="5"/>
  <c r="R75" i="5"/>
  <c r="AD74" i="5"/>
  <c r="AC74" i="5"/>
  <c r="X74" i="5"/>
  <c r="R74" i="5"/>
  <c r="AJ73" i="5"/>
  <c r="AD73" i="5"/>
  <c r="AC73" i="5"/>
  <c r="X73" i="5"/>
  <c r="R73" i="5"/>
  <c r="AJ65" i="5"/>
  <c r="AD65" i="5"/>
  <c r="AC65" i="5"/>
  <c r="X65" i="5"/>
  <c r="R65" i="5"/>
  <c r="AJ64" i="5"/>
  <c r="AD64" i="5"/>
  <c r="AC64" i="5"/>
  <c r="X64" i="5"/>
  <c r="R64" i="5"/>
  <c r="AJ63" i="5"/>
  <c r="AD63" i="5"/>
  <c r="AC63" i="5"/>
  <c r="X63" i="5"/>
  <c r="R63" i="5"/>
  <c r="AJ55" i="5"/>
  <c r="AD55" i="5"/>
  <c r="AC55" i="5"/>
  <c r="X55" i="5"/>
  <c r="R55" i="5"/>
  <c r="AD54" i="5"/>
  <c r="X54" i="5"/>
  <c r="R54" i="5"/>
  <c r="AJ53" i="5"/>
  <c r="AD53" i="5"/>
  <c r="AC53" i="5"/>
  <c r="X53" i="5"/>
  <c r="R53" i="5"/>
  <c r="AD52" i="5"/>
  <c r="X52" i="5"/>
  <c r="R52" i="5"/>
  <c r="AJ42" i="5"/>
  <c r="AD42" i="5"/>
  <c r="AC42" i="5"/>
  <c r="X42" i="5"/>
  <c r="R42" i="5"/>
  <c r="AJ30" i="5"/>
  <c r="AD30" i="5"/>
  <c r="AC30" i="5"/>
  <c r="X30" i="5"/>
  <c r="R30" i="5"/>
  <c r="AJ29" i="5"/>
  <c r="AD29" i="5"/>
  <c r="AC29" i="5"/>
  <c r="X29" i="5"/>
  <c r="R29" i="5"/>
  <c r="AJ21" i="5"/>
  <c r="AD21" i="5"/>
  <c r="AC21" i="5"/>
  <c r="X21" i="5"/>
  <c r="R21" i="5"/>
  <c r="AJ19" i="5"/>
  <c r="AD19" i="5"/>
  <c r="AC19" i="5"/>
  <c r="X19" i="5"/>
  <c r="R19" i="5"/>
  <c r="AJ15" i="5"/>
  <c r="AD15" i="5"/>
  <c r="AC15" i="5"/>
  <c r="X15" i="5"/>
  <c r="R15" i="5"/>
  <c r="AJ8" i="5"/>
  <c r="AD8" i="5"/>
  <c r="AC8" i="5"/>
  <c r="X8" i="5"/>
  <c r="R8" i="5"/>
  <c r="AJ7" i="5"/>
  <c r="AD7" i="5"/>
  <c r="AC7" i="5"/>
  <c r="X7" i="5"/>
  <c r="R7" i="5"/>
  <c r="R18" i="5"/>
  <c r="AC18" i="5"/>
  <c r="R28" i="5"/>
  <c r="AJ71" i="7"/>
  <c r="AD71" i="7"/>
  <c r="X71" i="7"/>
  <c r="R71" i="7"/>
  <c r="AD63" i="7"/>
  <c r="X63" i="7"/>
  <c r="R63" i="7"/>
  <c r="AJ62" i="7"/>
  <c r="AD62" i="7"/>
  <c r="X62" i="7"/>
  <c r="R62" i="7"/>
  <c r="AJ61" i="7"/>
  <c r="AD61" i="7"/>
  <c r="X61" i="7"/>
  <c r="R61" i="7"/>
  <c r="AJ60" i="7"/>
  <c r="AD60" i="7"/>
  <c r="X60" i="7"/>
  <c r="R60" i="7"/>
  <c r="AJ53" i="7"/>
  <c r="AD53" i="7"/>
  <c r="X53" i="7"/>
  <c r="R53" i="7"/>
  <c r="AJ41" i="7"/>
  <c r="AD41" i="7"/>
  <c r="X41" i="7"/>
  <c r="R41" i="7"/>
  <c r="AJ40" i="7"/>
  <c r="AD40" i="7"/>
  <c r="X40" i="7"/>
  <c r="R40" i="7"/>
  <c r="AJ25" i="7"/>
  <c r="AD25" i="7"/>
  <c r="X25" i="7"/>
  <c r="R25" i="7"/>
  <c r="AJ21" i="7"/>
  <c r="AD21" i="7"/>
  <c r="X21" i="7"/>
  <c r="R21" i="7"/>
  <c r="AJ20" i="7"/>
  <c r="AD20" i="7"/>
  <c r="X20" i="7"/>
  <c r="R20" i="7"/>
  <c r="AJ17" i="7"/>
  <c r="AD17" i="7"/>
  <c r="X17" i="7"/>
  <c r="R17" i="7"/>
  <c r="AJ15" i="7"/>
  <c r="AD15" i="7"/>
  <c r="X15" i="7"/>
  <c r="R15" i="7"/>
  <c r="AJ7" i="7"/>
  <c r="AD7" i="7"/>
  <c r="X7" i="7"/>
  <c r="R7" i="7"/>
  <c r="R52" i="7"/>
  <c r="AJ24" i="7"/>
  <c r="AD24" i="7"/>
  <c r="R24" i="7"/>
  <c r="AJ43" i="6"/>
  <c r="AD43" i="6"/>
  <c r="X43" i="6"/>
  <c r="R43" i="6"/>
  <c r="AJ23" i="6"/>
  <c r="AD23" i="6"/>
  <c r="X23" i="6"/>
  <c r="R23" i="6"/>
  <c r="AJ20" i="6"/>
  <c r="AD20" i="6"/>
  <c r="X20" i="6"/>
  <c r="R20" i="6"/>
  <c r="AJ30" i="6"/>
  <c r="AD30" i="6"/>
  <c r="X30" i="6"/>
  <c r="R30" i="6"/>
  <c r="AJ19" i="6"/>
  <c r="AD19" i="6"/>
  <c r="X19" i="6"/>
  <c r="R19" i="6"/>
  <c r="AJ11" i="6"/>
  <c r="AD11" i="6"/>
  <c r="X11" i="6"/>
  <c r="R11" i="6"/>
  <c r="AJ28" i="6"/>
  <c r="AD28" i="6"/>
  <c r="X28" i="6"/>
  <c r="AJ9" i="6"/>
  <c r="AD9" i="6"/>
  <c r="X9" i="6"/>
  <c r="R9" i="6"/>
  <c r="AJ7" i="6"/>
  <c r="AD7" i="6"/>
  <c r="X7" i="6"/>
  <c r="R7" i="6"/>
  <c r="AJ5" i="6"/>
  <c r="AD5" i="6"/>
  <c r="X5" i="6"/>
  <c r="R5" i="6"/>
  <c r="R28" i="6"/>
  <c r="AE19" i="5" l="1"/>
  <c r="AM19" i="5" s="1"/>
  <c r="AE8" i="5"/>
  <c r="AM8" i="5" s="1"/>
  <c r="AE29" i="5"/>
  <c r="AM29" i="5" s="1"/>
  <c r="AE64" i="5"/>
  <c r="AM64" i="5" s="1"/>
  <c r="AE65" i="5"/>
  <c r="AM65" i="5" s="1"/>
  <c r="AE77" i="5"/>
  <c r="AM77" i="5" s="1"/>
  <c r="AE78" i="5"/>
  <c r="AM78" i="5" s="1"/>
  <c r="AE15" i="5"/>
  <c r="AM15" i="5" s="1"/>
  <c r="AE30" i="5"/>
  <c r="AM30" i="5" s="1"/>
  <c r="AE42" i="5"/>
  <c r="AM42" i="5" s="1"/>
  <c r="AE53" i="5"/>
  <c r="AM53" i="5" s="1"/>
  <c r="AE55" i="5"/>
  <c r="AM55" i="5" s="1"/>
  <c r="AE73" i="5"/>
  <c r="AM73" i="5" s="1"/>
  <c r="AE7" i="5"/>
  <c r="AM7" i="5" s="1"/>
  <c r="AE21" i="5"/>
  <c r="AM21" i="5" s="1"/>
  <c r="AE63" i="5"/>
  <c r="AM63" i="5" s="1"/>
  <c r="AE74" i="5"/>
  <c r="AM74" i="5" s="1"/>
  <c r="AE58" i="4"/>
  <c r="AM58" i="4" s="1"/>
  <c r="AE22" i="4"/>
  <c r="AM22" i="4" s="1"/>
  <c r="AE23" i="4"/>
  <c r="AM23" i="4" s="1"/>
  <c r="AE34" i="4"/>
  <c r="AM34" i="4" s="1"/>
  <c r="AE16" i="4"/>
  <c r="AM16" i="4" s="1"/>
  <c r="AE17" i="4"/>
  <c r="AM17" i="4" s="1"/>
  <c r="AE24" i="4"/>
  <c r="AM24" i="4" s="1"/>
  <c r="AE35" i="4"/>
  <c r="AM35" i="4" s="1"/>
  <c r="AE59" i="4"/>
  <c r="AM59" i="4" s="1"/>
  <c r="AE65" i="4"/>
  <c r="AM65" i="4" s="1"/>
  <c r="AE74" i="4"/>
  <c r="AM74" i="4" s="1"/>
  <c r="AE9" i="4"/>
  <c r="AM9" i="4" s="1"/>
  <c r="AE20" i="4"/>
  <c r="AM20" i="4" s="1"/>
  <c r="AE27" i="4"/>
  <c r="AM27" i="4" s="1"/>
  <c r="AE49" i="4"/>
  <c r="AM49" i="4" s="1"/>
  <c r="AE66" i="4"/>
  <c r="AM66" i="4" s="1"/>
  <c r="AE48" i="4"/>
  <c r="AM48" i="4" s="1"/>
  <c r="AE8" i="4"/>
  <c r="AM8" i="4" s="1"/>
  <c r="L63" i="7" l="1"/>
  <c r="L52" i="5"/>
  <c r="AC72" i="5" l="1"/>
  <c r="AD72" i="5"/>
  <c r="X72" i="5"/>
  <c r="R72" i="5"/>
  <c r="L72" i="5"/>
  <c r="AD69" i="5"/>
  <c r="X69" i="5"/>
  <c r="R69" i="5"/>
  <c r="L69" i="5"/>
  <c r="AD47" i="4"/>
  <c r="X47" i="4"/>
  <c r="R47" i="4"/>
  <c r="L47" i="4"/>
  <c r="AD5" i="5"/>
  <c r="X5" i="5"/>
  <c r="R5" i="5"/>
  <c r="L5" i="5"/>
  <c r="AD41" i="5"/>
  <c r="X41" i="5"/>
  <c r="R41" i="5"/>
  <c r="L41" i="5"/>
  <c r="L27" i="7"/>
  <c r="AD27" i="7"/>
  <c r="X27" i="7"/>
  <c r="R27" i="7"/>
  <c r="AD22" i="7"/>
  <c r="X22" i="7"/>
  <c r="R22" i="7"/>
  <c r="L22" i="7"/>
  <c r="AD14" i="7"/>
  <c r="X14" i="7"/>
  <c r="R14" i="7"/>
  <c r="L14" i="7"/>
  <c r="L57" i="4"/>
  <c r="R57" i="4"/>
  <c r="X57" i="4"/>
  <c r="AD57" i="4"/>
  <c r="L43" i="4"/>
  <c r="AD25" i="4"/>
  <c r="X25" i="4"/>
  <c r="R25" i="4"/>
  <c r="L25" i="4"/>
  <c r="AD18" i="4"/>
  <c r="X18" i="4"/>
  <c r="R18" i="4"/>
  <c r="L18" i="4"/>
  <c r="L64" i="4"/>
  <c r="AD56" i="4"/>
  <c r="X56" i="4"/>
  <c r="R56" i="4"/>
  <c r="L56" i="4"/>
  <c r="AD15" i="4"/>
  <c r="X15" i="4"/>
  <c r="R15" i="4"/>
  <c r="L15" i="4"/>
  <c r="AC14" i="4"/>
  <c r="AD14" i="4"/>
  <c r="X14" i="4"/>
  <c r="R14" i="4"/>
  <c r="L14" i="4"/>
  <c r="AD70" i="7"/>
  <c r="X70" i="7"/>
  <c r="R70" i="7"/>
  <c r="L70" i="7"/>
  <c r="AD69" i="7"/>
  <c r="X69" i="7"/>
  <c r="R69" i="7"/>
  <c r="L69" i="7"/>
  <c r="AD68" i="7"/>
  <c r="X68" i="7"/>
  <c r="R68" i="7"/>
  <c r="L68" i="7"/>
  <c r="AD67" i="7"/>
  <c r="X67" i="7"/>
  <c r="R67" i="7"/>
  <c r="L67" i="7"/>
  <c r="AD58" i="7"/>
  <c r="X58" i="7"/>
  <c r="R58" i="7"/>
  <c r="L58" i="7"/>
  <c r="AD54" i="7"/>
  <c r="X54" i="7"/>
  <c r="R54" i="7"/>
  <c r="L54" i="7"/>
  <c r="AD50" i="7"/>
  <c r="X50" i="7"/>
  <c r="R50" i="7"/>
  <c r="L50" i="7"/>
  <c r="AD49" i="7"/>
  <c r="X49" i="7"/>
  <c r="R49" i="7"/>
  <c r="L49" i="7"/>
  <c r="AD39" i="7"/>
  <c r="X39" i="7"/>
  <c r="R39" i="7"/>
  <c r="L39" i="7"/>
  <c r="AD19" i="7"/>
  <c r="X19" i="7"/>
  <c r="R19" i="7"/>
  <c r="L19" i="7"/>
  <c r="AD42" i="6"/>
  <c r="X42" i="6"/>
  <c r="R42" i="6"/>
  <c r="L42" i="6"/>
  <c r="AD22" i="6"/>
  <c r="X22" i="6"/>
  <c r="R22" i="6"/>
  <c r="L22" i="6"/>
  <c r="AC40" i="5"/>
  <c r="AD40" i="5"/>
  <c r="X40" i="5"/>
  <c r="R40" i="5"/>
  <c r="L40" i="5"/>
  <c r="AC17" i="5"/>
  <c r="AD17" i="5"/>
  <c r="X17" i="5"/>
  <c r="R17" i="5"/>
  <c r="L17" i="5"/>
  <c r="AD16" i="5"/>
  <c r="X16" i="5"/>
  <c r="R16" i="5"/>
  <c r="L16" i="5"/>
  <c r="L54" i="5"/>
  <c r="AD38" i="5"/>
  <c r="X38" i="5"/>
  <c r="R38" i="5"/>
  <c r="L38" i="5"/>
  <c r="AC51" i="5"/>
  <c r="AD51" i="5"/>
  <c r="X51" i="5"/>
  <c r="R51" i="5"/>
  <c r="L51" i="5"/>
  <c r="AD50" i="5"/>
  <c r="X50" i="5"/>
  <c r="R50" i="5"/>
  <c r="L50" i="5"/>
  <c r="AD49" i="5"/>
  <c r="X49" i="5"/>
  <c r="R49" i="5"/>
  <c r="L49" i="5"/>
  <c r="L75" i="5"/>
  <c r="AD4" i="5"/>
  <c r="X4" i="5"/>
  <c r="R4" i="5"/>
  <c r="L4" i="5"/>
  <c r="R38" i="7"/>
  <c r="L38" i="7"/>
  <c r="AD48" i="7"/>
  <c r="X48" i="7"/>
  <c r="R48" i="7"/>
  <c r="L48" i="7"/>
  <c r="AD47" i="7"/>
  <c r="X47" i="7"/>
  <c r="R47" i="7"/>
  <c r="L47" i="7"/>
  <c r="AD46" i="7"/>
  <c r="X46" i="7"/>
  <c r="R46" i="7"/>
  <c r="L46" i="7"/>
  <c r="AD45" i="7"/>
  <c r="X45" i="7"/>
  <c r="R45" i="7"/>
  <c r="L45" i="7"/>
  <c r="AD44" i="7"/>
  <c r="X44" i="7"/>
  <c r="R44" i="7"/>
  <c r="L44" i="7"/>
  <c r="AD37" i="7"/>
  <c r="X37" i="7"/>
  <c r="R37" i="7"/>
  <c r="L37" i="7"/>
  <c r="AD36" i="7"/>
  <c r="X36" i="7"/>
  <c r="R36" i="7"/>
  <c r="L36" i="7"/>
  <c r="AD45" i="4"/>
  <c r="X45" i="4"/>
  <c r="R45" i="4"/>
  <c r="L45" i="4"/>
  <c r="AD44" i="4"/>
  <c r="AC44" i="4"/>
  <c r="X44" i="4"/>
  <c r="R44" i="4"/>
  <c r="L44" i="4"/>
  <c r="L26" i="4"/>
  <c r="L48" i="5"/>
  <c r="L74" i="5"/>
  <c r="AD71" i="5"/>
  <c r="X71" i="5"/>
  <c r="R71" i="5"/>
  <c r="L71" i="5"/>
  <c r="R46" i="4"/>
  <c r="L46" i="4"/>
  <c r="R61" i="4"/>
  <c r="L61" i="4"/>
  <c r="AD32" i="4"/>
  <c r="X32" i="4"/>
  <c r="R32" i="4"/>
  <c r="L32" i="4"/>
  <c r="AD31" i="4"/>
  <c r="X31" i="4"/>
  <c r="R31" i="4"/>
  <c r="L31" i="4"/>
  <c r="L13" i="4"/>
  <c r="AD73" i="4"/>
  <c r="X73" i="4"/>
  <c r="R73" i="4"/>
  <c r="L73" i="4"/>
  <c r="AD72" i="4"/>
  <c r="X72" i="4"/>
  <c r="R72" i="4"/>
  <c r="L72" i="4"/>
  <c r="AD71" i="4"/>
  <c r="X71" i="4"/>
  <c r="R71" i="4"/>
  <c r="L71" i="4"/>
  <c r="L70" i="4"/>
  <c r="Z2" i="5"/>
  <c r="Z2" i="6" s="1"/>
  <c r="Z2" i="7" s="1"/>
  <c r="T2" i="5"/>
  <c r="T2" i="6" s="1"/>
  <c r="T2" i="7" s="1"/>
  <c r="N2" i="5"/>
  <c r="N2" i="6" s="1"/>
  <c r="N2" i="7" s="1"/>
  <c r="H2" i="5"/>
  <c r="H2" i="6" s="1"/>
  <c r="H2" i="7" s="1"/>
  <c r="AD69" i="4"/>
  <c r="AD75" i="4"/>
  <c r="AD63" i="4"/>
  <c r="AD62" i="4"/>
  <c r="AC62" i="4"/>
  <c r="AD55" i="4"/>
  <c r="AD54" i="4"/>
  <c r="AD53" i="4"/>
  <c r="AD52" i="4"/>
  <c r="AD51" i="4"/>
  <c r="AD46" i="4"/>
  <c r="AD61" i="4"/>
  <c r="AD42" i="4"/>
  <c r="AD41" i="4"/>
  <c r="AD40" i="4"/>
  <c r="AD39" i="4"/>
  <c r="AD60" i="4"/>
  <c r="AD38" i="4"/>
  <c r="AD30" i="4"/>
  <c r="AD29" i="4"/>
  <c r="AD26" i="4"/>
  <c r="AD37" i="4"/>
  <c r="AD19" i="4"/>
  <c r="AC19" i="4"/>
  <c r="AD28" i="4"/>
  <c r="AD13" i="4"/>
  <c r="AD12" i="4"/>
  <c r="AD7" i="4"/>
  <c r="AD6" i="4"/>
  <c r="AD5" i="4"/>
  <c r="AC5" i="4"/>
  <c r="AD4" i="4"/>
  <c r="AD6" i="5"/>
  <c r="AD10" i="5"/>
  <c r="AD11" i="5"/>
  <c r="AD12" i="5"/>
  <c r="AD13" i="5"/>
  <c r="AD14" i="5"/>
  <c r="AD27" i="5"/>
  <c r="AD22" i="5"/>
  <c r="AD35" i="5"/>
  <c r="AD20" i="5"/>
  <c r="AD23" i="5"/>
  <c r="AD24" i="5"/>
  <c r="AD25" i="5"/>
  <c r="AD26" i="5"/>
  <c r="AD32" i="5"/>
  <c r="AD33" i="5"/>
  <c r="AD34" i="5"/>
  <c r="AD61" i="5"/>
  <c r="AD36" i="5"/>
  <c r="AD37" i="5"/>
  <c r="AD62" i="5"/>
  <c r="AD39" i="5"/>
  <c r="AD43" i="5"/>
  <c r="AD44" i="5"/>
  <c r="AD45" i="5"/>
  <c r="AD46" i="5"/>
  <c r="AD47" i="5"/>
  <c r="AD48" i="5"/>
  <c r="AD56" i="5"/>
  <c r="AD57" i="5"/>
  <c r="AD58" i="5"/>
  <c r="AD59" i="5"/>
  <c r="AD60" i="5"/>
  <c r="AD66" i="5"/>
  <c r="AD67" i="5"/>
  <c r="AD68" i="5"/>
  <c r="AD70" i="5"/>
  <c r="AC70" i="5"/>
  <c r="AC68" i="5"/>
  <c r="AC48" i="5"/>
  <c r="AC46" i="5"/>
  <c r="AC39" i="5"/>
  <c r="AC37" i="5"/>
  <c r="AC24" i="5"/>
  <c r="AE24" i="5" s="1"/>
  <c r="AM24" i="5" s="1"/>
  <c r="AC27" i="5"/>
  <c r="AD46" i="6"/>
  <c r="AD45" i="6"/>
  <c r="AD44" i="6"/>
  <c r="AD41" i="6"/>
  <c r="AD40" i="6"/>
  <c r="AD39" i="6"/>
  <c r="AD49" i="6"/>
  <c r="AD48" i="6"/>
  <c r="AD47" i="6"/>
  <c r="AD38" i="6"/>
  <c r="AD37" i="6"/>
  <c r="AD36" i="6"/>
  <c r="AD34" i="6"/>
  <c r="AD33" i="6"/>
  <c r="AD32" i="6"/>
  <c r="AD31" i="6"/>
  <c r="AD26" i="6"/>
  <c r="AD25" i="6"/>
  <c r="AD24" i="6"/>
  <c r="AD35" i="6"/>
  <c r="AD21" i="6"/>
  <c r="AD18" i="6"/>
  <c r="AD17" i="6"/>
  <c r="AD27" i="6"/>
  <c r="AD16" i="6"/>
  <c r="AD15" i="6"/>
  <c r="AD14" i="6"/>
  <c r="AD13" i="6"/>
  <c r="AD12" i="6"/>
  <c r="AD10" i="6"/>
  <c r="AD8" i="6"/>
  <c r="AD6" i="6"/>
  <c r="AD4" i="6"/>
  <c r="AD72" i="7"/>
  <c r="AD66" i="7"/>
  <c r="AD65" i="7"/>
  <c r="AD64" i="7"/>
  <c r="AD57" i="7"/>
  <c r="AD56" i="7"/>
  <c r="AD55" i="7"/>
  <c r="AD43" i="7"/>
  <c r="AD42" i="7"/>
  <c r="AD38" i="7"/>
  <c r="AD35" i="7"/>
  <c r="AD34" i="7"/>
  <c r="AD33" i="7"/>
  <c r="AD32" i="7"/>
  <c r="AD59" i="7"/>
  <c r="AD31" i="7"/>
  <c r="AD51" i="7"/>
  <c r="AD26" i="7"/>
  <c r="AD23" i="7"/>
  <c r="AD18" i="7"/>
  <c r="AD16" i="7"/>
  <c r="AD29" i="7"/>
  <c r="AD28" i="7"/>
  <c r="AD12" i="7"/>
  <c r="AD11" i="7"/>
  <c r="AD10" i="7"/>
  <c r="AD6" i="7"/>
  <c r="AD5" i="7"/>
  <c r="AD4" i="7"/>
  <c r="X38" i="7"/>
  <c r="X61" i="4"/>
  <c r="X46" i="4"/>
  <c r="X35" i="7"/>
  <c r="L29" i="7"/>
  <c r="R29" i="7"/>
  <c r="X29" i="7"/>
  <c r="L26" i="7"/>
  <c r="R26" i="7"/>
  <c r="X26" i="7"/>
  <c r="L23" i="7"/>
  <c r="R23" i="7"/>
  <c r="X23" i="7"/>
  <c r="L31" i="7"/>
  <c r="R31" i="7"/>
  <c r="X31" i="7"/>
  <c r="L59" i="7"/>
  <c r="R59" i="7"/>
  <c r="X59" i="7"/>
  <c r="L32" i="7"/>
  <c r="R32" i="7"/>
  <c r="X32" i="7"/>
  <c r="L72" i="7"/>
  <c r="R72" i="7"/>
  <c r="X72" i="7"/>
  <c r="L10" i="7"/>
  <c r="R10" i="7"/>
  <c r="X10" i="7"/>
  <c r="L33" i="7"/>
  <c r="R33" i="7"/>
  <c r="X33" i="7"/>
  <c r="L34" i="7"/>
  <c r="R34" i="7"/>
  <c r="X34" i="7"/>
  <c r="L11" i="7"/>
  <c r="R11" i="7"/>
  <c r="X11" i="7"/>
  <c r="L16" i="7"/>
  <c r="R16" i="7"/>
  <c r="X16" i="7"/>
  <c r="L42" i="7"/>
  <c r="R42" i="7"/>
  <c r="X42" i="7"/>
  <c r="L64" i="7"/>
  <c r="R64" i="7"/>
  <c r="X64" i="7"/>
  <c r="L65" i="7"/>
  <c r="R65" i="7"/>
  <c r="X65" i="7"/>
  <c r="L4" i="7"/>
  <c r="R4" i="7"/>
  <c r="X4" i="7"/>
  <c r="L5" i="7"/>
  <c r="R5" i="7"/>
  <c r="X5" i="7"/>
  <c r="L35" i="7"/>
  <c r="R35" i="7"/>
  <c r="L55" i="7"/>
  <c r="R55" i="7"/>
  <c r="X55" i="7"/>
  <c r="L56" i="7"/>
  <c r="R56" i="7"/>
  <c r="X56" i="7"/>
  <c r="L57" i="7"/>
  <c r="R57" i="7"/>
  <c r="X57" i="7"/>
  <c r="X24" i="7"/>
  <c r="L18" i="7"/>
  <c r="R18" i="7"/>
  <c r="X18" i="7"/>
  <c r="L51" i="7"/>
  <c r="R51" i="7"/>
  <c r="X51" i="7"/>
  <c r="L43" i="7"/>
  <c r="R43" i="7"/>
  <c r="X43" i="7"/>
  <c r="L66" i="7"/>
  <c r="R66" i="7"/>
  <c r="X66" i="7"/>
  <c r="L6" i="7"/>
  <c r="R6" i="7"/>
  <c r="X6" i="7"/>
  <c r="L12" i="7"/>
  <c r="R12" i="7"/>
  <c r="X12" i="7"/>
  <c r="L28" i="7"/>
  <c r="R28" i="7"/>
  <c r="X28" i="7"/>
  <c r="L24" i="6"/>
  <c r="R24" i="6"/>
  <c r="X24" i="6"/>
  <c r="L17" i="6"/>
  <c r="R17" i="6"/>
  <c r="X17" i="6"/>
  <c r="L36" i="6"/>
  <c r="R36" i="6"/>
  <c r="X36" i="6"/>
  <c r="L37" i="6"/>
  <c r="R37" i="6"/>
  <c r="X37" i="6"/>
  <c r="L4" i="6"/>
  <c r="R4" i="6"/>
  <c r="X4" i="6"/>
  <c r="L21" i="6"/>
  <c r="R21" i="6"/>
  <c r="X21" i="6"/>
  <c r="L35" i="6"/>
  <c r="R35" i="6"/>
  <c r="X35" i="6"/>
  <c r="L31" i="6"/>
  <c r="R31" i="6"/>
  <c r="X31" i="6"/>
  <c r="L32" i="6"/>
  <c r="R32" i="6"/>
  <c r="X32" i="6"/>
  <c r="L33" i="6"/>
  <c r="R33" i="6"/>
  <c r="X33" i="6"/>
  <c r="L38" i="6"/>
  <c r="R38" i="6"/>
  <c r="X38" i="6"/>
  <c r="L47" i="6"/>
  <c r="R47" i="6"/>
  <c r="X47" i="6"/>
  <c r="L46" i="6"/>
  <c r="R46" i="6"/>
  <c r="X46" i="6"/>
  <c r="L12" i="6"/>
  <c r="R12" i="6"/>
  <c r="X12" i="6"/>
  <c r="L13" i="6"/>
  <c r="R13" i="6"/>
  <c r="X13" i="6"/>
  <c r="L14" i="6"/>
  <c r="R14" i="6"/>
  <c r="X14" i="6"/>
  <c r="L34" i="6"/>
  <c r="R34" i="6"/>
  <c r="X34" i="6"/>
  <c r="L48" i="6"/>
  <c r="R48" i="6"/>
  <c r="X48" i="6"/>
  <c r="L49" i="6"/>
  <c r="R49" i="6"/>
  <c r="X49" i="6"/>
  <c r="L15" i="6"/>
  <c r="R15" i="6"/>
  <c r="X15" i="6"/>
  <c r="L18" i="6"/>
  <c r="R18" i="6"/>
  <c r="X18" i="6"/>
  <c r="L25" i="6"/>
  <c r="R25" i="6"/>
  <c r="X25" i="6"/>
  <c r="L44" i="6"/>
  <c r="R44" i="6"/>
  <c r="X44" i="6"/>
  <c r="L45" i="6"/>
  <c r="R45" i="6"/>
  <c r="X45" i="6"/>
  <c r="L6" i="6"/>
  <c r="R6" i="6"/>
  <c r="X6" i="6"/>
  <c r="L39" i="6"/>
  <c r="R39" i="6"/>
  <c r="X39" i="6"/>
  <c r="L40" i="6"/>
  <c r="R40" i="6"/>
  <c r="X40" i="6"/>
  <c r="L41" i="6"/>
  <c r="R41" i="6"/>
  <c r="X41" i="6"/>
  <c r="L8" i="6"/>
  <c r="R8" i="6"/>
  <c r="X8" i="6"/>
  <c r="L26" i="6"/>
  <c r="R26" i="6"/>
  <c r="X26" i="6"/>
  <c r="L10" i="6"/>
  <c r="R10" i="6"/>
  <c r="X10" i="6"/>
  <c r="L16" i="6"/>
  <c r="R16" i="6"/>
  <c r="X16" i="6"/>
  <c r="L27" i="6"/>
  <c r="R27" i="6"/>
  <c r="X27" i="6"/>
  <c r="L23" i="5"/>
  <c r="R23" i="5"/>
  <c r="X23" i="5"/>
  <c r="L35" i="5"/>
  <c r="R35" i="5"/>
  <c r="X35" i="5"/>
  <c r="L20" i="5"/>
  <c r="R20" i="5"/>
  <c r="X20" i="5"/>
  <c r="L32" i="5"/>
  <c r="R32" i="5"/>
  <c r="X32" i="5"/>
  <c r="L33" i="5"/>
  <c r="R33" i="5"/>
  <c r="X33" i="5"/>
  <c r="L34" i="5"/>
  <c r="R34" i="5"/>
  <c r="X34" i="5"/>
  <c r="L61" i="5"/>
  <c r="R61" i="5"/>
  <c r="X61" i="5"/>
  <c r="L36" i="5"/>
  <c r="R36" i="5"/>
  <c r="X36" i="5"/>
  <c r="L37" i="5"/>
  <c r="R37" i="5"/>
  <c r="X37" i="5"/>
  <c r="L56" i="5"/>
  <c r="R56" i="5"/>
  <c r="X56" i="5"/>
  <c r="L57" i="5"/>
  <c r="R57" i="5"/>
  <c r="X57" i="5"/>
  <c r="L76" i="5"/>
  <c r="L10" i="5"/>
  <c r="R10" i="5"/>
  <c r="X10" i="5"/>
  <c r="L11" i="5"/>
  <c r="R11" i="5"/>
  <c r="X11" i="5"/>
  <c r="L12" i="5"/>
  <c r="R12" i="5"/>
  <c r="X12" i="5"/>
  <c r="L13" i="5"/>
  <c r="R13" i="5"/>
  <c r="X13" i="5"/>
  <c r="L22" i="5"/>
  <c r="R22" i="5"/>
  <c r="X22" i="5"/>
  <c r="L62" i="5"/>
  <c r="R62" i="5"/>
  <c r="X62" i="5"/>
  <c r="L24" i="5"/>
  <c r="R24" i="5"/>
  <c r="X24" i="5"/>
  <c r="L25" i="5"/>
  <c r="R25" i="5"/>
  <c r="X25" i="5"/>
  <c r="L43" i="5"/>
  <c r="R43" i="5"/>
  <c r="X43" i="5"/>
  <c r="L44" i="5"/>
  <c r="R44" i="5"/>
  <c r="X44" i="5"/>
  <c r="L70" i="5"/>
  <c r="R70" i="5"/>
  <c r="X70" i="5"/>
  <c r="L45" i="5"/>
  <c r="R45" i="5"/>
  <c r="X45" i="5"/>
  <c r="L66" i="5"/>
  <c r="R66" i="5"/>
  <c r="X66" i="5"/>
  <c r="L67" i="5"/>
  <c r="R67" i="5"/>
  <c r="X67" i="5"/>
  <c r="L6" i="5"/>
  <c r="R6" i="5"/>
  <c r="X6" i="5"/>
  <c r="L39" i="5"/>
  <c r="R39" i="5"/>
  <c r="X39" i="5"/>
  <c r="L58" i="5"/>
  <c r="R58" i="5"/>
  <c r="X58" i="5"/>
  <c r="L59" i="5"/>
  <c r="R59" i="5"/>
  <c r="X59" i="5"/>
  <c r="L60" i="5"/>
  <c r="R60" i="5"/>
  <c r="X60" i="5"/>
  <c r="L77" i="5"/>
  <c r="L14" i="5"/>
  <c r="R14" i="5"/>
  <c r="X14" i="5"/>
  <c r="L46" i="5"/>
  <c r="R46" i="5"/>
  <c r="X46" i="5"/>
  <c r="L26" i="5"/>
  <c r="R26" i="5"/>
  <c r="X26" i="5"/>
  <c r="L47" i="5"/>
  <c r="R47" i="5"/>
  <c r="X47" i="5"/>
  <c r="L68" i="5"/>
  <c r="R68" i="5"/>
  <c r="X68" i="5"/>
  <c r="R48" i="5"/>
  <c r="X48" i="5"/>
  <c r="L27" i="5"/>
  <c r="R27" i="5"/>
  <c r="X27" i="5"/>
  <c r="L5" i="4"/>
  <c r="R5" i="4"/>
  <c r="X5" i="4"/>
  <c r="L6" i="4"/>
  <c r="R6" i="4"/>
  <c r="X6" i="4"/>
  <c r="L7" i="4"/>
  <c r="R7" i="4"/>
  <c r="X7" i="4"/>
  <c r="L12" i="4"/>
  <c r="R12" i="4"/>
  <c r="X12" i="4"/>
  <c r="R13" i="4"/>
  <c r="X13" i="4"/>
  <c r="L28" i="4"/>
  <c r="R28" i="4"/>
  <c r="X28" i="4"/>
  <c r="L19" i="4"/>
  <c r="R19" i="4"/>
  <c r="X19" i="4"/>
  <c r="L22" i="4"/>
  <c r="L37" i="4"/>
  <c r="R37" i="4"/>
  <c r="X37" i="4"/>
  <c r="R26" i="4"/>
  <c r="X26" i="4"/>
  <c r="L29" i="4"/>
  <c r="R29" i="4"/>
  <c r="X29" i="4"/>
  <c r="L30" i="4"/>
  <c r="R30" i="4"/>
  <c r="X30" i="4"/>
  <c r="L38" i="4"/>
  <c r="R38" i="4"/>
  <c r="X38" i="4"/>
  <c r="L60" i="4"/>
  <c r="R60" i="4"/>
  <c r="X60" i="4"/>
  <c r="L39" i="4"/>
  <c r="R39" i="4"/>
  <c r="X39" i="4"/>
  <c r="L40" i="4"/>
  <c r="R40" i="4"/>
  <c r="X40" i="4"/>
  <c r="L41" i="4"/>
  <c r="R41" i="4"/>
  <c r="X41" i="4"/>
  <c r="L42" i="4"/>
  <c r="R42" i="4"/>
  <c r="X42" i="4"/>
  <c r="L51" i="4"/>
  <c r="R51" i="4"/>
  <c r="X51" i="4"/>
  <c r="L52" i="4"/>
  <c r="R52" i="4"/>
  <c r="X52" i="4"/>
  <c r="L53" i="4"/>
  <c r="R53" i="4"/>
  <c r="X53" i="4"/>
  <c r="L54" i="4"/>
  <c r="R54" i="4"/>
  <c r="X54" i="4"/>
  <c r="L55" i="4"/>
  <c r="R55" i="4"/>
  <c r="X55" i="4"/>
  <c r="L62" i="4"/>
  <c r="R62" i="4"/>
  <c r="X62" i="4"/>
  <c r="L63" i="4"/>
  <c r="R63" i="4"/>
  <c r="X63" i="4"/>
  <c r="L75" i="4"/>
  <c r="R75" i="4"/>
  <c r="X75" i="4"/>
  <c r="L69" i="4"/>
  <c r="R69" i="4"/>
  <c r="X69" i="4"/>
  <c r="L4" i="4"/>
  <c r="R4" i="4"/>
  <c r="X4" i="4"/>
  <c r="AE27" i="5" l="1"/>
  <c r="AM27" i="5" s="1"/>
  <c r="AE51" i="5"/>
  <c r="AM51" i="5" s="1"/>
  <c r="AE37" i="5"/>
  <c r="AM37" i="5" s="1"/>
  <c r="AE68" i="5"/>
  <c r="AM68" i="5" s="1"/>
  <c r="AE70" i="5"/>
  <c r="AM70" i="5" s="1"/>
  <c r="AE17" i="5"/>
  <c r="AM17" i="5" s="1"/>
  <c r="AE72" i="5"/>
  <c r="AM72" i="5" s="1"/>
  <c r="AE46" i="5"/>
  <c r="AM46" i="5" s="1"/>
  <c r="AE40" i="5"/>
  <c r="AM40" i="5" s="1"/>
  <c r="AE39" i="5"/>
  <c r="AM39" i="5" s="1"/>
  <c r="AE48" i="5"/>
  <c r="AM48" i="5" s="1"/>
  <c r="AE62" i="4"/>
  <c r="AM62" i="4" s="1"/>
  <c r="AE44" i="4"/>
  <c r="AM44" i="4" s="1"/>
  <c r="AE5" i="4" l="1"/>
  <c r="AE14" i="4"/>
  <c r="AE19" i="4"/>
  <c r="AM19" i="4" l="1"/>
  <c r="AM14" i="4"/>
  <c r="AM5" i="4" l="1"/>
  <c r="AC25" i="4" l="1"/>
  <c r="AE25" i="4" l="1"/>
  <c r="AM25" i="4" s="1"/>
  <c r="Q65" i="5"/>
  <c r="Q21" i="4"/>
  <c r="Q16" i="4"/>
  <c r="K20" i="7"/>
  <c r="Q20" i="4"/>
  <c r="W56" i="4"/>
  <c r="Q49" i="4"/>
  <c r="W5" i="6"/>
  <c r="W25" i="7"/>
  <c r="W9" i="4"/>
  <c r="W48" i="4"/>
  <c r="K27" i="7"/>
  <c r="W67" i="4"/>
  <c r="W63" i="7"/>
  <c r="Q15" i="7"/>
  <c r="K52" i="5"/>
  <c r="W47" i="4"/>
  <c r="Q33" i="4"/>
  <c r="W75" i="5"/>
  <c r="AC24" i="7"/>
  <c r="Q48" i="4"/>
  <c r="K72" i="5"/>
  <c r="Q8" i="4"/>
  <c r="W8" i="4"/>
  <c r="Q35" i="4"/>
  <c r="Q23" i="6"/>
  <c r="AC43" i="6"/>
  <c r="AC27" i="7"/>
  <c r="AC62" i="7"/>
  <c r="W20" i="4"/>
  <c r="Q7" i="7"/>
  <c r="Q15" i="5"/>
  <c r="Q27" i="4"/>
  <c r="Q18" i="5"/>
  <c r="W16" i="4"/>
  <c r="Q11" i="6"/>
  <c r="W8" i="7"/>
  <c r="Q43" i="4"/>
  <c r="AC60" i="7"/>
  <c r="W7" i="5"/>
  <c r="W17" i="4"/>
  <c r="AC15" i="7"/>
  <c r="AC43" i="4"/>
  <c r="W63" i="5"/>
  <c r="W39" i="7"/>
  <c r="Q53" i="5"/>
  <c r="Q42" i="5"/>
  <c r="Q21" i="7"/>
  <c r="Q10" i="4"/>
  <c r="W41" i="7"/>
  <c r="AC58" i="7"/>
  <c r="Q18" i="4"/>
  <c r="Q14" i="7"/>
  <c r="AC52" i="5"/>
  <c r="W24" i="4"/>
  <c r="W55" i="5"/>
  <c r="W73" i="5"/>
  <c r="W15" i="7"/>
  <c r="Q55" i="5"/>
  <c r="W65" i="5"/>
  <c r="AC69" i="5"/>
  <c r="W30" i="6"/>
  <c r="Q27" i="7"/>
  <c r="Q63" i="7"/>
  <c r="W52" i="5"/>
  <c r="W10" i="4"/>
  <c r="W52" i="7"/>
  <c r="Q9" i="4"/>
  <c r="AC23" i="6"/>
  <c r="W68" i="4"/>
  <c r="K17" i="4"/>
  <c r="W20" i="7"/>
  <c r="AC54" i="5"/>
  <c r="W41" i="5"/>
  <c r="Q24" i="4"/>
  <c r="W64" i="4"/>
  <c r="W50" i="4"/>
  <c r="AC39" i="7"/>
  <c r="W49" i="4"/>
  <c r="AC53" i="7"/>
  <c r="Q59" i="4"/>
  <c r="W76" i="5"/>
  <c r="Q8" i="7"/>
  <c r="AC64" i="4"/>
  <c r="AC20" i="6"/>
  <c r="Q71" i="7"/>
  <c r="W59" i="4"/>
  <c r="Q29" i="5"/>
  <c r="Q21" i="5"/>
  <c r="W21" i="4"/>
  <c r="W62" i="7"/>
  <c r="W71" i="7"/>
  <c r="W74" i="5"/>
  <c r="AC19" i="6"/>
  <c r="Q63" i="5"/>
  <c r="AC47" i="4"/>
  <c r="W58" i="4"/>
  <c r="K4" i="4"/>
  <c r="Q28" i="6"/>
  <c r="Q74" i="5"/>
  <c r="Q19" i="5"/>
  <c r="W22" i="4"/>
  <c r="K16" i="4"/>
  <c r="Q20" i="7"/>
  <c r="AC63" i="7"/>
  <c r="W9" i="6"/>
  <c r="Q66" i="4"/>
  <c r="W23" i="6"/>
  <c r="Q53" i="7"/>
  <c r="K21" i="7"/>
  <c r="Q34" i="4"/>
  <c r="Q40" i="7"/>
  <c r="Q25" i="7"/>
  <c r="Q7" i="6"/>
  <c r="W35" i="4"/>
  <c r="Q68" i="4"/>
  <c r="Q65" i="4"/>
  <c r="AC8" i="7"/>
  <c r="W29" i="5"/>
  <c r="AC71" i="7"/>
  <c r="Q76" i="5"/>
  <c r="K14" i="7"/>
  <c r="Q30" i="5"/>
  <c r="W21" i="5"/>
  <c r="AC61" i="7"/>
  <c r="K57" i="4"/>
  <c r="Q41" i="7"/>
  <c r="AC41" i="7"/>
  <c r="K41" i="5"/>
  <c r="K47" i="4"/>
  <c r="Q43" i="6"/>
  <c r="Q58" i="4"/>
  <c r="W28" i="6"/>
  <c r="W42" i="5"/>
  <c r="Q77" i="5"/>
  <c r="Q64" i="4"/>
  <c r="K39" i="7"/>
  <c r="Q20" i="6"/>
  <c r="AC11" i="6"/>
  <c r="AC40" i="7"/>
  <c r="Q58" i="7"/>
  <c r="W78" i="5"/>
  <c r="AC25" i="7"/>
  <c r="Q9" i="6"/>
  <c r="W18" i="5"/>
  <c r="Q22" i="4"/>
  <c r="K70" i="7"/>
  <c r="AC70" i="7"/>
  <c r="W43" i="4"/>
  <c r="W20" i="6"/>
  <c r="AC76" i="5"/>
  <c r="Q61" i="7"/>
  <c r="Q17" i="7"/>
  <c r="K56" i="4"/>
  <c r="W19" i="6"/>
  <c r="AC52" i="7"/>
  <c r="Q69" i="5"/>
  <c r="W40" i="7"/>
  <c r="AC21" i="7"/>
  <c r="Q60" i="7"/>
  <c r="AC17" i="7"/>
  <c r="Q78" i="5"/>
  <c r="W72" i="5"/>
  <c r="Q67" i="4"/>
  <c r="W8" i="5"/>
  <c r="W70" i="7"/>
  <c r="AC9" i="6"/>
  <c r="W60" i="7"/>
  <c r="Q70" i="7"/>
  <c r="W57" i="4"/>
  <c r="K63" i="7"/>
  <c r="K69" i="5"/>
  <c r="AC57" i="4"/>
  <c r="AC20" i="7"/>
  <c r="Q74" i="4"/>
  <c r="W21" i="7"/>
  <c r="Q41" i="5"/>
  <c r="W13" i="7"/>
  <c r="Q72" i="5"/>
  <c r="W64" i="5"/>
  <c r="W15" i="5"/>
  <c r="Q24" i="7"/>
  <c r="Q47" i="4"/>
  <c r="W7" i="6"/>
  <c r="Q19" i="6"/>
  <c r="W77" i="5"/>
  <c r="W14" i="7"/>
  <c r="AC7" i="6"/>
  <c r="Q62" i="7"/>
  <c r="W27" i="7"/>
  <c r="Q73" i="5"/>
  <c r="Q64" i="5"/>
  <c r="W30" i="5"/>
  <c r="AC14" i="7"/>
  <c r="W34" i="4"/>
  <c r="Q57" i="4"/>
  <c r="AC7" i="7"/>
  <c r="W23" i="4"/>
  <c r="Q30" i="6"/>
  <c r="AC28" i="6"/>
  <c r="K58" i="7"/>
  <c r="AC18" i="4"/>
  <c r="W17" i="7"/>
  <c r="Q8" i="5"/>
  <c r="W65" i="4"/>
  <c r="Q5" i="6"/>
  <c r="Q52" i="7"/>
  <c r="K78" i="5"/>
  <c r="W24" i="7"/>
  <c r="W53" i="7"/>
  <c r="AC41" i="5"/>
  <c r="Q50" i="4"/>
  <c r="Q23" i="4"/>
  <c r="Q54" i="5"/>
  <c r="Q52" i="5"/>
  <c r="K18" i="4"/>
  <c r="W66" i="4"/>
  <c r="AC13" i="7"/>
  <c r="Q13" i="7"/>
  <c r="W58" i="7"/>
  <c r="Q7" i="5"/>
  <c r="Q56" i="4"/>
  <c r="W69" i="5"/>
  <c r="Q17" i="4"/>
  <c r="W19" i="5"/>
  <c r="Q28" i="5"/>
  <c r="AC56" i="4"/>
  <c r="W18" i="4"/>
  <c r="W7" i="7"/>
  <c r="W61" i="7"/>
  <c r="AC30" i="6"/>
  <c r="Q39" i="7"/>
  <c r="W33" i="4"/>
  <c r="W11" i="6"/>
  <c r="K75" i="5"/>
  <c r="W54" i="5"/>
  <c r="AC5" i="6"/>
  <c r="W27" i="4"/>
  <c r="AC75" i="5"/>
  <c r="W53" i="5"/>
  <c r="W74" i="4"/>
  <c r="W43" i="6"/>
  <c r="Q75" i="5"/>
  <c r="S75" i="5" l="1"/>
  <c r="AK75" i="5" s="1"/>
  <c r="Y43" i="6"/>
  <c r="AL43" i="6" s="1"/>
  <c r="Y74" i="4"/>
  <c r="AL74" i="4" s="1"/>
  <c r="Y53" i="5"/>
  <c r="AL53" i="5" s="1"/>
  <c r="AE75" i="5"/>
  <c r="AM75" i="5" s="1"/>
  <c r="Y27" i="4"/>
  <c r="AL27" i="4" s="1"/>
  <c r="AE5" i="6"/>
  <c r="AM5" i="6" s="1"/>
  <c r="Y54" i="5"/>
  <c r="AL54" i="5" s="1"/>
  <c r="M75" i="5"/>
  <c r="AJ75" i="5" s="1"/>
  <c r="Y11" i="6"/>
  <c r="AL11" i="6" s="1"/>
  <c r="Y33" i="4"/>
  <c r="AL33" i="4" s="1"/>
  <c r="S39" i="7"/>
  <c r="AK39" i="7" s="1"/>
  <c r="AE30" i="6"/>
  <c r="AM30" i="6" s="1"/>
  <c r="Y61" i="7"/>
  <c r="AL61" i="7" s="1"/>
  <c r="Y7" i="7"/>
  <c r="AL7" i="7" s="1"/>
  <c r="Y18" i="4"/>
  <c r="AL18" i="4" s="1"/>
  <c r="AE56" i="4"/>
  <c r="AM56" i="4" s="1"/>
  <c r="S28" i="5"/>
  <c r="AK28" i="5" s="1"/>
  <c r="AF28" i="5" s="1"/>
  <c r="Y19" i="5"/>
  <c r="AL19" i="5" s="1"/>
  <c r="S17" i="4"/>
  <c r="AK17" i="4" s="1"/>
  <c r="Y69" i="5"/>
  <c r="AL69" i="5" s="1"/>
  <c r="S56" i="4"/>
  <c r="AK56" i="4" s="1"/>
  <c r="S7" i="5"/>
  <c r="AK7" i="5" s="1"/>
  <c r="Y58" i="7"/>
  <c r="AL58" i="7" s="1"/>
  <c r="S13" i="7"/>
  <c r="AK13" i="7" s="1"/>
  <c r="AE13" i="7"/>
  <c r="AM13" i="7" s="1"/>
  <c r="Y66" i="4"/>
  <c r="AL66" i="4" s="1"/>
  <c r="M18" i="4"/>
  <c r="AJ18" i="4" s="1"/>
  <c r="S52" i="5"/>
  <c r="AK52" i="5" s="1"/>
  <c r="S54" i="5"/>
  <c r="AK54" i="5" s="1"/>
  <c r="S23" i="4"/>
  <c r="AK23" i="4" s="1"/>
  <c r="S50" i="4"/>
  <c r="AK50" i="4" s="1"/>
  <c r="AE41" i="5"/>
  <c r="AM41" i="5" s="1"/>
  <c r="Y53" i="7"/>
  <c r="AL53" i="7" s="1"/>
  <c r="S52" i="7"/>
  <c r="AK52" i="7" s="1"/>
  <c r="S5" i="6"/>
  <c r="AK5" i="6" s="1"/>
  <c r="Y65" i="4"/>
  <c r="AL65" i="4" s="1"/>
  <c r="S8" i="5"/>
  <c r="AK8" i="5" s="1"/>
  <c r="Y17" i="7"/>
  <c r="AL17" i="7" s="1"/>
  <c r="AE18" i="4"/>
  <c r="AM18" i="4" s="1"/>
  <c r="M58" i="7"/>
  <c r="AJ58" i="7" s="1"/>
  <c r="AE28" i="6"/>
  <c r="AM28" i="6" s="1"/>
  <c r="S30" i="6"/>
  <c r="AK30" i="6" s="1"/>
  <c r="Y23" i="4"/>
  <c r="AL23" i="4" s="1"/>
  <c r="AE7" i="7"/>
  <c r="AM7" i="7" s="1"/>
  <c r="S57" i="4"/>
  <c r="AK57" i="4" s="1"/>
  <c r="Y34" i="4"/>
  <c r="AL34" i="4" s="1"/>
  <c r="AE14" i="7"/>
  <c r="AM14" i="7" s="1"/>
  <c r="Y30" i="5"/>
  <c r="AL30" i="5" s="1"/>
  <c r="S64" i="5"/>
  <c r="AK64" i="5" s="1"/>
  <c r="S73" i="5"/>
  <c r="AK73" i="5" s="1"/>
  <c r="Y27" i="7"/>
  <c r="AL27" i="7" s="1"/>
  <c r="S62" i="7"/>
  <c r="AK62" i="7" s="1"/>
  <c r="AE7" i="6"/>
  <c r="AM7" i="6" s="1"/>
  <c r="Y14" i="7"/>
  <c r="AL14" i="7" s="1"/>
  <c r="Y77" i="5"/>
  <c r="AL77" i="5" s="1"/>
  <c r="S19" i="6"/>
  <c r="AK19" i="6" s="1"/>
  <c r="Y7" i="6"/>
  <c r="AL7" i="6" s="1"/>
  <c r="S47" i="4"/>
  <c r="AK47" i="4" s="1"/>
  <c r="S24" i="7"/>
  <c r="AK24" i="7" s="1"/>
  <c r="Y15" i="5"/>
  <c r="AL15" i="5" s="1"/>
  <c r="Y64" i="5"/>
  <c r="AL64" i="5" s="1"/>
  <c r="S72" i="5"/>
  <c r="AK72" i="5" s="1"/>
  <c r="Y13" i="7"/>
  <c r="AL13" i="7" s="1"/>
  <c r="S41" i="5"/>
  <c r="AK41" i="5" s="1"/>
  <c r="Y21" i="7"/>
  <c r="AL21" i="7" s="1"/>
  <c r="S74" i="4"/>
  <c r="AK74" i="4" s="1"/>
  <c r="AF74" i="4" s="1"/>
  <c r="AE20" i="7"/>
  <c r="AM20" i="7" s="1"/>
  <c r="AE57" i="4"/>
  <c r="AM57" i="4" s="1"/>
  <c r="M69" i="5"/>
  <c r="AJ69" i="5" s="1"/>
  <c r="M63" i="7"/>
  <c r="AJ63" i="7" s="1"/>
  <c r="Y57" i="4"/>
  <c r="AL57" i="4" s="1"/>
  <c r="S70" i="7"/>
  <c r="AK70" i="7" s="1"/>
  <c r="Y60" i="7"/>
  <c r="AL60" i="7" s="1"/>
  <c r="AE9" i="6"/>
  <c r="AM9" i="6" s="1"/>
  <c r="Y70" i="7"/>
  <c r="AL70" i="7" s="1"/>
  <c r="Y8" i="5"/>
  <c r="AL8" i="5" s="1"/>
  <c r="S67" i="4"/>
  <c r="AK67" i="4" s="1"/>
  <c r="Y72" i="5"/>
  <c r="AL72" i="5" s="1"/>
  <c r="S78" i="5"/>
  <c r="AK78" i="5" s="1"/>
  <c r="AE17" i="7"/>
  <c r="AM17" i="7" s="1"/>
  <c r="S60" i="7"/>
  <c r="AK60" i="7" s="1"/>
  <c r="AE21" i="7"/>
  <c r="AM21" i="7" s="1"/>
  <c r="Y40" i="7"/>
  <c r="AL40" i="7" s="1"/>
  <c r="S69" i="5"/>
  <c r="AK69" i="5" s="1"/>
  <c r="Y19" i="6"/>
  <c r="AL19" i="6" s="1"/>
  <c r="M56" i="4"/>
  <c r="AJ56" i="4" s="1"/>
  <c r="S17" i="7"/>
  <c r="AK17" i="7" s="1"/>
  <c r="S61" i="7"/>
  <c r="AK61" i="7" s="1"/>
  <c r="AE76" i="5"/>
  <c r="AM76" i="5" s="1"/>
  <c r="Y20" i="6"/>
  <c r="AL20" i="6" s="1"/>
  <c r="Y43" i="4"/>
  <c r="AL43" i="4" s="1"/>
  <c r="AE70" i="7"/>
  <c r="AM70" i="7" s="1"/>
  <c r="M70" i="7"/>
  <c r="AJ70" i="7" s="1"/>
  <c r="S22" i="4"/>
  <c r="AK22" i="4" s="1"/>
  <c r="S9" i="6"/>
  <c r="AK9" i="6" s="1"/>
  <c r="AE25" i="7"/>
  <c r="AM25" i="7" s="1"/>
  <c r="Y78" i="5"/>
  <c r="AL78" i="5" s="1"/>
  <c r="S58" i="7"/>
  <c r="AK58" i="7" s="1"/>
  <c r="AE40" i="7"/>
  <c r="AM40" i="7" s="1"/>
  <c r="AE11" i="6"/>
  <c r="AM11" i="6" s="1"/>
  <c r="S20" i="6"/>
  <c r="AK20" i="6" s="1"/>
  <c r="M39" i="7"/>
  <c r="AJ39" i="7" s="1"/>
  <c r="S64" i="4"/>
  <c r="AK64" i="4" s="1"/>
  <c r="S77" i="5"/>
  <c r="AK77" i="5" s="1"/>
  <c r="Y42" i="5"/>
  <c r="AL42" i="5" s="1"/>
  <c r="Y28" i="6"/>
  <c r="AL28" i="6" s="1"/>
  <c r="S58" i="4"/>
  <c r="AK58" i="4" s="1"/>
  <c r="S43" i="6"/>
  <c r="AK43" i="6" s="1"/>
  <c r="M47" i="4"/>
  <c r="AJ47" i="4" s="1"/>
  <c r="M41" i="5"/>
  <c r="AJ41" i="5" s="1"/>
  <c r="AE41" i="7"/>
  <c r="AM41" i="7" s="1"/>
  <c r="S41" i="7"/>
  <c r="AK41" i="7" s="1"/>
  <c r="M57" i="4"/>
  <c r="AJ57" i="4" s="1"/>
  <c r="AE61" i="7"/>
  <c r="AM61" i="7" s="1"/>
  <c r="Y21" i="5"/>
  <c r="AL21" i="5" s="1"/>
  <c r="S30" i="5"/>
  <c r="AK30" i="5" s="1"/>
  <c r="AF30" i="5" s="1"/>
  <c r="M14" i="7"/>
  <c r="AJ14" i="7" s="1"/>
  <c r="S76" i="5"/>
  <c r="AK76" i="5" s="1"/>
  <c r="AE71" i="7"/>
  <c r="AM71" i="7" s="1"/>
  <c r="Y29" i="5"/>
  <c r="AL29" i="5" s="1"/>
  <c r="AE8" i="7"/>
  <c r="AM8" i="7" s="1"/>
  <c r="S65" i="4"/>
  <c r="AK65" i="4" s="1"/>
  <c r="AF65" i="4" s="1"/>
  <c r="S68" i="4"/>
  <c r="AK68" i="4" s="1"/>
  <c r="AF68" i="4" s="1"/>
  <c r="Y35" i="4"/>
  <c r="AL35" i="4" s="1"/>
  <c r="S7" i="6"/>
  <c r="AK7" i="6" s="1"/>
  <c r="AF7" i="6" s="1"/>
  <c r="S25" i="7"/>
  <c r="AK25" i="7" s="1"/>
  <c r="S40" i="7"/>
  <c r="AK40" i="7" s="1"/>
  <c r="AF40" i="7" s="1"/>
  <c r="S34" i="4"/>
  <c r="AK34" i="4" s="1"/>
  <c r="S53" i="7"/>
  <c r="AK53" i="7" s="1"/>
  <c r="Y23" i="6"/>
  <c r="AL23" i="6" s="1"/>
  <c r="S66" i="4"/>
  <c r="AK66" i="4" s="1"/>
  <c r="Y9" i="6"/>
  <c r="AL9" i="6" s="1"/>
  <c r="AE63" i="7"/>
  <c r="AM63" i="7" s="1"/>
  <c r="S20" i="7"/>
  <c r="AK20" i="7" s="1"/>
  <c r="Y22" i="4"/>
  <c r="AL22" i="4" s="1"/>
  <c r="S19" i="5"/>
  <c r="AK19" i="5" s="1"/>
  <c r="S74" i="5"/>
  <c r="AK74" i="5" s="1"/>
  <c r="S28" i="6"/>
  <c r="AK28" i="6" s="1"/>
  <c r="M4" i="4"/>
  <c r="AJ4" i="4" s="1"/>
  <c r="Y58" i="4"/>
  <c r="AL58" i="4" s="1"/>
  <c r="AE47" i="4"/>
  <c r="AM47" i="4" s="1"/>
  <c r="S63" i="5"/>
  <c r="AK63" i="5" s="1"/>
  <c r="AE19" i="6"/>
  <c r="AM19" i="6" s="1"/>
  <c r="Y74" i="5"/>
  <c r="AL74" i="5" s="1"/>
  <c r="Y71" i="7"/>
  <c r="AL71" i="7" s="1"/>
  <c r="Y62" i="7"/>
  <c r="AL62" i="7" s="1"/>
  <c r="Y21" i="4"/>
  <c r="AL21" i="4" s="1"/>
  <c r="S21" i="5"/>
  <c r="AK21" i="5" s="1"/>
  <c r="S29" i="5"/>
  <c r="AK29" i="5" s="1"/>
  <c r="AF29" i="5" s="1"/>
  <c r="Y59" i="4"/>
  <c r="AL59" i="4" s="1"/>
  <c r="S71" i="7"/>
  <c r="AK71" i="7" s="1"/>
  <c r="AE20" i="6"/>
  <c r="AM20" i="6" s="1"/>
  <c r="AE64" i="4"/>
  <c r="AM64" i="4" s="1"/>
  <c r="S8" i="7"/>
  <c r="AK8" i="7" s="1"/>
  <c r="Y76" i="5"/>
  <c r="AL76" i="5" s="1"/>
  <c r="S59" i="4"/>
  <c r="AK59" i="4" s="1"/>
  <c r="AE53" i="7"/>
  <c r="AM53" i="7" s="1"/>
  <c r="Y49" i="4"/>
  <c r="AL49" i="4" s="1"/>
  <c r="AE39" i="7"/>
  <c r="AM39" i="7" s="1"/>
  <c r="Y50" i="4"/>
  <c r="AL50" i="4" s="1"/>
  <c r="Y64" i="4"/>
  <c r="AL64" i="4" s="1"/>
  <c r="S24" i="4"/>
  <c r="AK24" i="4" s="1"/>
  <c r="Y41" i="5"/>
  <c r="AL41" i="5" s="1"/>
  <c r="AE54" i="5"/>
  <c r="AM54" i="5" s="1"/>
  <c r="Y20" i="7"/>
  <c r="AL20" i="7" s="1"/>
  <c r="Y68" i="4"/>
  <c r="AL68" i="4" s="1"/>
  <c r="AE23" i="6"/>
  <c r="AM23" i="6" s="1"/>
  <c r="S9" i="4"/>
  <c r="AK9" i="4" s="1"/>
  <c r="Y10" i="4"/>
  <c r="AL10" i="4" s="1"/>
  <c r="Y52" i="5"/>
  <c r="AL52" i="5" s="1"/>
  <c r="S63" i="7"/>
  <c r="AK63" i="7" s="1"/>
  <c r="S27" i="7"/>
  <c r="AK27" i="7" s="1"/>
  <c r="Y30" i="6"/>
  <c r="AL30" i="6" s="1"/>
  <c r="AE69" i="5"/>
  <c r="AM69" i="5" s="1"/>
  <c r="AF69" i="5" s="1"/>
  <c r="Y65" i="5"/>
  <c r="AL65" i="5" s="1"/>
  <c r="S55" i="5"/>
  <c r="AK55" i="5" s="1"/>
  <c r="Y15" i="7"/>
  <c r="AL15" i="7" s="1"/>
  <c r="Y73" i="5"/>
  <c r="AL73" i="5" s="1"/>
  <c r="Y55" i="5"/>
  <c r="AL55" i="5" s="1"/>
  <c r="Y24" i="4"/>
  <c r="AL24" i="4" s="1"/>
  <c r="AE52" i="5"/>
  <c r="AM52" i="5" s="1"/>
  <c r="S14" i="7"/>
  <c r="AK14" i="7" s="1"/>
  <c r="S18" i="4"/>
  <c r="AK18" i="4" s="1"/>
  <c r="AE58" i="7"/>
  <c r="AM58" i="7" s="1"/>
  <c r="Y41" i="7"/>
  <c r="AL41" i="7" s="1"/>
  <c r="S10" i="4"/>
  <c r="AK10" i="4" s="1"/>
  <c r="AF10" i="4" s="1"/>
  <c r="S21" i="7"/>
  <c r="AK21" i="7" s="1"/>
  <c r="S42" i="5"/>
  <c r="AK42" i="5" s="1"/>
  <c r="AF42" i="5" s="1"/>
  <c r="S53" i="5"/>
  <c r="AK53" i="5" s="1"/>
  <c r="Y39" i="7"/>
  <c r="AL39" i="7" s="1"/>
  <c r="Y63" i="5"/>
  <c r="AL63" i="5" s="1"/>
  <c r="AE43" i="4"/>
  <c r="AM43" i="4" s="1"/>
  <c r="AE15" i="7"/>
  <c r="AM15" i="7" s="1"/>
  <c r="Y17" i="4"/>
  <c r="AL17" i="4" s="1"/>
  <c r="Y7" i="5"/>
  <c r="AL7" i="5" s="1"/>
  <c r="AE60" i="7"/>
  <c r="AM60" i="7" s="1"/>
  <c r="S43" i="4"/>
  <c r="AK43" i="4" s="1"/>
  <c r="Y8" i="7"/>
  <c r="AL8" i="7" s="1"/>
  <c r="S11" i="6"/>
  <c r="AK11" i="6" s="1"/>
  <c r="Y16" i="4"/>
  <c r="AL16" i="4" s="1"/>
  <c r="S18" i="5"/>
  <c r="AK18" i="5" s="1"/>
  <c r="S27" i="4"/>
  <c r="AK27" i="4" s="1"/>
  <c r="AF27" i="4" s="1"/>
  <c r="S15" i="5"/>
  <c r="AK15" i="5" s="1"/>
  <c r="S7" i="7"/>
  <c r="AK7" i="7" s="1"/>
  <c r="Y20" i="4"/>
  <c r="AL20" i="4" s="1"/>
  <c r="AE62" i="7"/>
  <c r="AM62" i="7" s="1"/>
  <c r="AE27" i="7"/>
  <c r="AM27" i="7" s="1"/>
  <c r="AE43" i="6"/>
  <c r="AM43" i="6" s="1"/>
  <c r="AF43" i="6" s="1"/>
  <c r="S23" i="6"/>
  <c r="AK23" i="6" s="1"/>
  <c r="S35" i="4"/>
  <c r="AK35" i="4" s="1"/>
  <c r="AF35" i="4" s="1"/>
  <c r="Y8" i="4"/>
  <c r="AL8" i="4" s="1"/>
  <c r="S8" i="4"/>
  <c r="AK8" i="4" s="1"/>
  <c r="M72" i="5"/>
  <c r="AJ72" i="5" s="1"/>
  <c r="S48" i="4"/>
  <c r="AK48" i="4" s="1"/>
  <c r="AE24" i="7"/>
  <c r="AM24" i="7" s="1"/>
  <c r="Y75" i="5"/>
  <c r="AL75" i="5" s="1"/>
  <c r="AF75" i="5" s="1"/>
  <c r="S33" i="4"/>
  <c r="AK33" i="4" s="1"/>
  <c r="Y47" i="4"/>
  <c r="AL47" i="4" s="1"/>
  <c r="AF47" i="4" s="1"/>
  <c r="M52" i="5"/>
  <c r="AJ52" i="5" s="1"/>
  <c r="S15" i="7"/>
  <c r="AK15" i="7" s="1"/>
  <c r="Y63" i="7"/>
  <c r="AL63" i="7" s="1"/>
  <c r="Y67" i="4"/>
  <c r="AL67" i="4" s="1"/>
  <c r="AF67" i="4" s="1"/>
  <c r="M27" i="7"/>
  <c r="AJ27" i="7" s="1"/>
  <c r="Y48" i="4"/>
  <c r="AL48" i="4" s="1"/>
  <c r="Y9" i="4"/>
  <c r="AL9" i="4" s="1"/>
  <c r="Y25" i="7"/>
  <c r="AL25" i="7" s="1"/>
  <c r="Y5" i="6"/>
  <c r="AL5" i="6" s="1"/>
  <c r="S49" i="4"/>
  <c r="AK49" i="4" s="1"/>
  <c r="Y56" i="4"/>
  <c r="AL56" i="4" s="1"/>
  <c r="S20" i="4"/>
  <c r="AK20" i="4" s="1"/>
  <c r="S16" i="4"/>
  <c r="AK16" i="4" s="1"/>
  <c r="S21" i="4"/>
  <c r="AK21" i="4" s="1"/>
  <c r="S65" i="5"/>
  <c r="AK65" i="5" s="1"/>
  <c r="Y24" i="7"/>
  <c r="AL24" i="7" s="1"/>
  <c r="AF24" i="7" s="1"/>
  <c r="K68" i="7"/>
  <c r="Q67" i="7"/>
  <c r="Q68" i="7"/>
  <c r="AC58" i="5"/>
  <c r="W28" i="4"/>
  <c r="AC36" i="5"/>
  <c r="W51" i="7"/>
  <c r="AC11" i="5"/>
  <c r="K25" i="5"/>
  <c r="Q12" i="6"/>
  <c r="K61" i="4"/>
  <c r="K22" i="7"/>
  <c r="W64" i="7"/>
  <c r="AC41" i="6"/>
  <c r="AC45" i="6"/>
  <c r="W27" i="5"/>
  <c r="AC32" i="4"/>
  <c r="Q45" i="5"/>
  <c r="Q58" i="5"/>
  <c r="K46" i="5"/>
  <c r="AC31" i="6"/>
  <c r="Q31" i="6"/>
  <c r="W24" i="5"/>
  <c r="W15" i="4"/>
  <c r="W12" i="5"/>
  <c r="K32" i="7"/>
  <c r="Q39" i="6"/>
  <c r="K21" i="6"/>
  <c r="K22" i="5"/>
  <c r="Q69" i="7"/>
  <c r="K48" i="5"/>
  <c r="AC6" i="6"/>
  <c r="K25" i="4"/>
  <c r="Q19" i="4"/>
  <c r="Q49" i="6"/>
  <c r="W69" i="4"/>
  <c r="W47" i="7"/>
  <c r="Q25" i="5"/>
  <c r="Q37" i="5"/>
  <c r="Q50" i="5"/>
  <c r="AC48" i="6"/>
  <c r="AC43" i="7"/>
  <c r="K26" i="7"/>
  <c r="W25" i="6"/>
  <c r="W13" i="4"/>
  <c r="AC66" i="7"/>
  <c r="K32" i="5"/>
  <c r="Q14" i="5"/>
  <c r="W38" i="5"/>
  <c r="AC27" i="6"/>
  <c r="AC11" i="7"/>
  <c r="K70" i="5"/>
  <c r="Q43" i="5"/>
  <c r="Q33" i="5"/>
  <c r="AC61" i="4"/>
  <c r="K51" i="7"/>
  <c r="K42" i="6"/>
  <c r="Q51" i="7"/>
  <c r="K11" i="7"/>
  <c r="W56" i="7"/>
  <c r="W72" i="4"/>
  <c r="AC40" i="6"/>
  <c r="K49" i="6"/>
  <c r="Q72" i="4"/>
  <c r="AC63" i="4"/>
  <c r="W71" i="5"/>
  <c r="K22" i="4"/>
  <c r="Q16" i="7"/>
  <c r="K46" i="6"/>
  <c r="Q44" i="5"/>
  <c r="Q26" i="5"/>
  <c r="K46" i="4"/>
  <c r="AC23" i="5"/>
  <c r="K44" i="4"/>
  <c r="AC10" i="7"/>
  <c r="W48" i="5"/>
  <c r="Q62" i="5"/>
  <c r="Q61" i="4"/>
  <c r="AC33" i="7"/>
  <c r="AC6" i="5"/>
  <c r="K13" i="4"/>
  <c r="W16" i="7"/>
  <c r="AC50" i="5"/>
  <c r="W42" i="7"/>
  <c r="Q63" i="4"/>
  <c r="Q45" i="4"/>
  <c r="K33" i="7"/>
  <c r="AC43" i="5"/>
  <c r="Q23" i="5"/>
  <c r="Q5" i="7"/>
  <c r="W27" i="6"/>
  <c r="W47" i="6"/>
  <c r="AC6" i="4"/>
  <c r="W22" i="6"/>
  <c r="W29" i="4"/>
  <c r="W75" i="4"/>
  <c r="Q32" i="6"/>
  <c r="AC59" i="7"/>
  <c r="W29" i="7"/>
  <c r="W16" i="5"/>
  <c r="AC19" i="7"/>
  <c r="AC12" i="4"/>
  <c r="K6" i="5"/>
  <c r="AC34" i="5"/>
  <c r="K5" i="7"/>
  <c r="K15" i="6"/>
  <c r="AC23" i="7"/>
  <c r="AC60" i="5"/>
  <c r="K70" i="4"/>
  <c r="W54" i="7"/>
  <c r="K33" i="6"/>
  <c r="Q62" i="4"/>
  <c r="K36" i="7"/>
  <c r="W5" i="4"/>
  <c r="Q16" i="6"/>
  <c r="AC6" i="7"/>
  <c r="AC8" i="6"/>
  <c r="W6" i="5"/>
  <c r="Q23" i="7"/>
  <c r="K71" i="4"/>
  <c r="K51" i="4"/>
  <c r="Q43" i="7"/>
  <c r="AC12" i="5"/>
  <c r="W39" i="5"/>
  <c r="K35" i="6"/>
  <c r="W42" i="4"/>
  <c r="Q57" i="7"/>
  <c r="K38" i="4"/>
  <c r="AC7" i="4"/>
  <c r="W67" i="7"/>
  <c r="Q12" i="7"/>
  <c r="W26" i="5"/>
  <c r="W10" i="5"/>
  <c r="Q28" i="4"/>
  <c r="Q18" i="7"/>
  <c r="AC31" i="7"/>
  <c r="Q41" i="4"/>
  <c r="Q25" i="4"/>
  <c r="AC62" i="5"/>
  <c r="K55" i="4"/>
  <c r="Q17" i="5"/>
  <c r="K48" i="6"/>
  <c r="Q68" i="5"/>
  <c r="AC46" i="6"/>
  <c r="K12" i="5"/>
  <c r="Q60" i="5"/>
  <c r="Q35" i="6"/>
  <c r="AC26" i="4"/>
  <c r="AC16" i="7"/>
  <c r="AC5" i="7"/>
  <c r="Q14" i="6"/>
  <c r="W71" i="4"/>
  <c r="Q67" i="5"/>
  <c r="AC4" i="5"/>
  <c r="W14" i="4"/>
  <c r="K62" i="4"/>
  <c r="W52" i="4"/>
  <c r="AC39" i="4"/>
  <c r="W61" i="4"/>
  <c r="Q48" i="7"/>
  <c r="K22" i="6"/>
  <c r="K29" i="7"/>
  <c r="W25" i="5"/>
  <c r="Q6" i="5"/>
  <c r="W26" i="6"/>
  <c r="Q42" i="7"/>
  <c r="Q36" i="7"/>
  <c r="Q49" i="5"/>
  <c r="Q54" i="7"/>
  <c r="W15" i="6"/>
  <c r="K14" i="5"/>
  <c r="Q51" i="5"/>
  <c r="W32" i="5"/>
  <c r="K34" i="5"/>
  <c r="W34" i="5"/>
  <c r="W44" i="6"/>
  <c r="K34" i="7"/>
  <c r="AC10" i="6"/>
  <c r="K11" i="5"/>
  <c r="Q11" i="7"/>
  <c r="AC22" i="6"/>
  <c r="Q44" i="7"/>
  <c r="Q31" i="7"/>
  <c r="Q34" i="6"/>
  <c r="K69" i="7"/>
  <c r="AC14" i="5"/>
  <c r="W33" i="6"/>
  <c r="W41" i="4"/>
  <c r="Q42" i="4"/>
  <c r="K59" i="5"/>
  <c r="W21" i="6"/>
  <c r="K32" i="6"/>
  <c r="AC18" i="7"/>
  <c r="K56" i="7"/>
  <c r="Q6" i="4"/>
  <c r="W66" i="7"/>
  <c r="Q4" i="6"/>
  <c r="Q59" i="7"/>
  <c r="K60" i="4"/>
  <c r="Q50" i="7"/>
  <c r="AC61" i="5"/>
  <c r="K36" i="6"/>
  <c r="AC44" i="7"/>
  <c r="AC12" i="7"/>
  <c r="K66" i="7"/>
  <c r="Q12" i="5"/>
  <c r="Q39" i="5"/>
  <c r="K59" i="7"/>
  <c r="W60" i="4"/>
  <c r="Q29" i="4"/>
  <c r="Q27" i="6"/>
  <c r="Q19" i="7"/>
  <c r="W37" i="4"/>
  <c r="K43" i="4"/>
  <c r="AC71" i="5"/>
  <c r="K38" i="6"/>
  <c r="Q37" i="4"/>
  <c r="AC26" i="7"/>
  <c r="Q47" i="6"/>
  <c r="W5" i="5"/>
  <c r="Q53" i="4"/>
  <c r="AC4" i="7"/>
  <c r="Q56" i="5"/>
  <c r="AC54" i="7"/>
  <c r="Q38" i="5"/>
  <c r="K17" i="6"/>
  <c r="W23" i="7"/>
  <c r="W46" i="5"/>
  <c r="Q69" i="4"/>
  <c r="K5" i="5"/>
  <c r="K37" i="6"/>
  <c r="Q33" i="7"/>
  <c r="AC65" i="7"/>
  <c r="W58" i="5"/>
  <c r="K61" i="5"/>
  <c r="W45" i="7"/>
  <c r="W31" i="4"/>
  <c r="K50" i="5"/>
  <c r="Q38" i="4"/>
  <c r="W38" i="4"/>
  <c r="AC25" i="6"/>
  <c r="AC67" i="5"/>
  <c r="K30" i="4"/>
  <c r="W43" i="7"/>
  <c r="W67" i="5"/>
  <c r="Q39" i="4"/>
  <c r="K56" i="5"/>
  <c r="AC22" i="5"/>
  <c r="W65" i="7"/>
  <c r="W45" i="4"/>
  <c r="Q30" i="4"/>
  <c r="AC35" i="7"/>
  <c r="Q10" i="6"/>
  <c r="Q22" i="7"/>
  <c r="K23" i="7"/>
  <c r="AC38" i="5"/>
  <c r="W49" i="6"/>
  <c r="W39" i="4"/>
  <c r="AC16" i="5"/>
  <c r="Q24" i="5"/>
  <c r="Q34" i="5"/>
  <c r="Q8" i="6"/>
  <c r="Q37" i="6"/>
  <c r="AC44" i="6"/>
  <c r="W35" i="5"/>
  <c r="W22" i="7"/>
  <c r="K76" i="5"/>
  <c r="Q4" i="5"/>
  <c r="K60" i="5"/>
  <c r="Q22" i="6"/>
  <c r="W17" i="5"/>
  <c r="AC49" i="7"/>
  <c r="Q32" i="4"/>
  <c r="K13" i="6"/>
  <c r="K43" i="7"/>
  <c r="AC42" i="6"/>
  <c r="AC42" i="4"/>
  <c r="K53" i="4"/>
  <c r="W55" i="7"/>
  <c r="AC36" i="7"/>
  <c r="K38" i="5"/>
  <c r="W69" i="7"/>
  <c r="AC50" i="7"/>
  <c r="W55" i="4"/>
  <c r="K41" i="6"/>
  <c r="Q33" i="6"/>
  <c r="AC72" i="4"/>
  <c r="Q71" i="5"/>
  <c r="K54" i="5"/>
  <c r="K54" i="4"/>
  <c r="W23" i="5"/>
  <c r="AC47" i="6"/>
  <c r="K25" i="6"/>
  <c r="AC51" i="7"/>
  <c r="Q16" i="5"/>
  <c r="AC28" i="4"/>
  <c r="W53" i="4"/>
  <c r="W11" i="7"/>
  <c r="K35" i="5"/>
  <c r="AC26" i="5"/>
  <c r="K45" i="7"/>
  <c r="K52" i="4"/>
  <c r="Q55" i="7"/>
  <c r="K44" i="6"/>
  <c r="K10" i="7"/>
  <c r="Q34" i="7"/>
  <c r="AC33" i="6"/>
  <c r="K64" i="4"/>
  <c r="AC39" i="6"/>
  <c r="W12" i="4"/>
  <c r="W32" i="4"/>
  <c r="W42" i="6"/>
  <c r="AC13" i="4"/>
  <c r="AC66" i="5"/>
  <c r="K28" i="4"/>
  <c r="K6" i="6"/>
  <c r="Q66" i="7"/>
  <c r="W28" i="7"/>
  <c r="W18" i="7"/>
  <c r="Q46" i="5"/>
  <c r="W36" i="6"/>
  <c r="AC48" i="7"/>
  <c r="W22" i="5"/>
  <c r="AC4" i="6"/>
  <c r="W46" i="6"/>
  <c r="Q17" i="6"/>
  <c r="W60" i="5"/>
  <c r="W19" i="4"/>
  <c r="W26" i="4"/>
  <c r="AC36" i="6"/>
  <c r="K33" i="5"/>
  <c r="W45" i="5"/>
  <c r="W33" i="7"/>
  <c r="K29" i="4"/>
  <c r="K66" i="5"/>
  <c r="Q25" i="6"/>
  <c r="W49" i="5"/>
  <c r="W59" i="7"/>
  <c r="W26" i="7"/>
  <c r="Q5" i="4"/>
  <c r="Q35" i="7"/>
  <c r="W45" i="6"/>
  <c r="K4" i="5"/>
  <c r="W54" i="4"/>
  <c r="K37" i="5"/>
  <c r="Q48" i="5"/>
  <c r="Q26" i="6"/>
  <c r="K49" i="5"/>
  <c r="K23" i="5"/>
  <c r="K16" i="5"/>
  <c r="AC34" i="7"/>
  <c r="W66" i="5"/>
  <c r="K38" i="7"/>
  <c r="Q15" i="4"/>
  <c r="Q75" i="4"/>
  <c r="AC49" i="6"/>
  <c r="K57" i="5"/>
  <c r="K47" i="6"/>
  <c r="AC46" i="7"/>
  <c r="Q36" i="5"/>
  <c r="W43" i="5"/>
  <c r="Q46" i="6"/>
  <c r="AC73" i="4"/>
  <c r="AC64" i="7"/>
  <c r="K24" i="6"/>
  <c r="K68" i="5"/>
  <c r="Q31" i="4"/>
  <c r="Q47" i="5"/>
  <c r="AC69" i="4"/>
  <c r="W72" i="7"/>
  <c r="AC44" i="5"/>
  <c r="Q49" i="7"/>
  <c r="K45" i="6"/>
  <c r="W36" i="5"/>
  <c r="K46" i="7"/>
  <c r="W24" i="6"/>
  <c r="W10" i="6"/>
  <c r="AC10" i="5"/>
  <c r="W48" i="7"/>
  <c r="W37" i="6"/>
  <c r="W49" i="7"/>
  <c r="AC51" i="4"/>
  <c r="Q57" i="5"/>
  <c r="W13" i="5"/>
  <c r="Q52" i="4"/>
  <c r="W37" i="5"/>
  <c r="AC28" i="7"/>
  <c r="AC4" i="4"/>
  <c r="K6" i="7"/>
  <c r="K19" i="7"/>
  <c r="Q66" i="5"/>
  <c r="AC45" i="5"/>
  <c r="W44" i="5"/>
  <c r="K16" i="6"/>
  <c r="Q36" i="6"/>
  <c r="AC41" i="4"/>
  <c r="AC38" i="4"/>
  <c r="K26" i="6"/>
  <c r="K67" i="5"/>
  <c r="Q60" i="4"/>
  <c r="Q55" i="4"/>
  <c r="K12" i="7"/>
  <c r="AC29" i="7"/>
  <c r="W40" i="4"/>
  <c r="K48" i="7"/>
  <c r="Q6" i="7"/>
  <c r="W37" i="7"/>
  <c r="Q70" i="5"/>
  <c r="AC46" i="4"/>
  <c r="K62" i="5"/>
  <c r="AC32" i="5"/>
  <c r="AC21" i="6"/>
  <c r="Q21" i="6"/>
  <c r="AC55" i="7"/>
  <c r="AC16" i="6"/>
  <c r="W4" i="7"/>
  <c r="Q38" i="7"/>
  <c r="K28" i="7"/>
  <c r="K12" i="4"/>
  <c r="AC45" i="7"/>
  <c r="K73" i="4"/>
  <c r="Q45" i="7"/>
  <c r="W19" i="7"/>
  <c r="W36" i="7"/>
  <c r="W41" i="6"/>
  <c r="W51" i="4"/>
  <c r="Q26" i="4"/>
  <c r="K14" i="6"/>
  <c r="K18" i="6"/>
  <c r="Q12" i="4"/>
  <c r="AC32" i="7"/>
  <c r="W33" i="5"/>
  <c r="W35" i="6"/>
  <c r="W38" i="7"/>
  <c r="AC47" i="7"/>
  <c r="AC37" i="4"/>
  <c r="AC59" i="5"/>
  <c r="Q14" i="4"/>
  <c r="AC12" i="6"/>
  <c r="K39" i="6"/>
  <c r="K10" i="5"/>
  <c r="K71" i="5"/>
  <c r="K27" i="5"/>
  <c r="K40" i="5"/>
  <c r="Q56" i="7"/>
  <c r="W11" i="5"/>
  <c r="K26" i="5"/>
  <c r="AC33" i="5"/>
  <c r="W16" i="6"/>
  <c r="W48" i="6"/>
  <c r="W57" i="7"/>
  <c r="K47" i="5"/>
  <c r="AC38" i="7"/>
  <c r="K34" i="6"/>
  <c r="Q24" i="6"/>
  <c r="AC40" i="4"/>
  <c r="W20" i="5"/>
  <c r="W14" i="5"/>
  <c r="AC31" i="4"/>
  <c r="K7" i="4"/>
  <c r="W25" i="4"/>
  <c r="W50" i="5"/>
  <c r="Q40" i="4"/>
  <c r="K27" i="6"/>
  <c r="K15" i="4"/>
  <c r="W50" i="7"/>
  <c r="Q35" i="5"/>
  <c r="K40" i="6"/>
  <c r="Q46" i="4"/>
  <c r="AC68" i="7"/>
  <c r="W59" i="5"/>
  <c r="Q6" i="6"/>
  <c r="K31" i="7"/>
  <c r="W12" i="7"/>
  <c r="K41" i="4"/>
  <c r="K24" i="5"/>
  <c r="Q38" i="6"/>
  <c r="K44" i="5"/>
  <c r="AC25" i="5"/>
  <c r="Q20" i="5"/>
  <c r="Q40" i="6"/>
  <c r="W10" i="7"/>
  <c r="AC24" i="6"/>
  <c r="Q10" i="5"/>
  <c r="K36" i="5"/>
  <c r="W4" i="5"/>
  <c r="Q10" i="7"/>
  <c r="W13" i="6"/>
  <c r="AC54" i="4"/>
  <c r="K19" i="4"/>
  <c r="W35" i="7"/>
  <c r="AC37" i="7"/>
  <c r="K74" i="5"/>
  <c r="Q18" i="6"/>
  <c r="W47" i="5"/>
  <c r="AC15" i="4"/>
  <c r="AC71" i="4"/>
  <c r="Q13" i="4"/>
  <c r="AC60" i="4"/>
  <c r="W32" i="7"/>
  <c r="Q32" i="7"/>
  <c r="W17" i="6"/>
  <c r="Q11" i="5"/>
  <c r="Q44" i="6"/>
  <c r="W46" i="7"/>
  <c r="W14" i="6"/>
  <c r="K12" i="6"/>
  <c r="K10" i="6"/>
  <c r="K54" i="7"/>
  <c r="K51" i="5"/>
  <c r="K63" i="4"/>
  <c r="AC26" i="6"/>
  <c r="AC5" i="5"/>
  <c r="K18" i="7"/>
  <c r="Q29" i="7"/>
  <c r="Q65" i="7"/>
  <c r="K8" i="6"/>
  <c r="W32" i="6"/>
  <c r="W40" i="6"/>
  <c r="AC14" i="6"/>
  <c r="K39" i="5"/>
  <c r="W8" i="6"/>
  <c r="K64" i="7"/>
  <c r="K13" i="5"/>
  <c r="AC42" i="7"/>
  <c r="AC32" i="6"/>
  <c r="K6" i="4"/>
  <c r="AC45" i="4"/>
  <c r="W6" i="6"/>
  <c r="Q37" i="7"/>
  <c r="AC52" i="4"/>
  <c r="K20" i="5"/>
  <c r="AC15" i="6"/>
  <c r="Q41" i="6"/>
  <c r="W61" i="5"/>
  <c r="K67" i="7"/>
  <c r="K5" i="4"/>
  <c r="AC55" i="4"/>
  <c r="W44" i="7"/>
  <c r="Q59" i="5"/>
  <c r="K65" i="7"/>
  <c r="AC35" i="5"/>
  <c r="W62" i="4"/>
  <c r="K75" i="4"/>
  <c r="Q46" i="7"/>
  <c r="Q32" i="5"/>
  <c r="K58" i="5"/>
  <c r="Q28" i="7"/>
  <c r="AC75" i="4"/>
  <c r="W34" i="7"/>
  <c r="AC35" i="6"/>
  <c r="W7" i="4"/>
  <c r="Q40" i="5"/>
  <c r="K40" i="4"/>
  <c r="Q7" i="4"/>
  <c r="W68" i="5"/>
  <c r="K39" i="4"/>
  <c r="K37" i="4"/>
  <c r="Q13" i="6"/>
  <c r="W51" i="5"/>
  <c r="K72" i="4"/>
  <c r="K50" i="7"/>
  <c r="W6" i="7"/>
  <c r="K45" i="5"/>
  <c r="Q48" i="6"/>
  <c r="Q64" i="7"/>
  <c r="K4" i="7"/>
  <c r="K31" i="6"/>
  <c r="W12" i="6"/>
  <c r="AC34" i="6"/>
  <c r="Q22" i="5"/>
  <c r="W18" i="6"/>
  <c r="AC37" i="6"/>
  <c r="Q15" i="6"/>
  <c r="AC57" i="7"/>
  <c r="K55" i="7"/>
  <c r="K14" i="4"/>
  <c r="AC20" i="5"/>
  <c r="W46" i="4"/>
  <c r="W44" i="4"/>
  <c r="Q44" i="4"/>
  <c r="K31" i="4"/>
  <c r="AC47" i="5"/>
  <c r="K77" i="5"/>
  <c r="K16" i="7"/>
  <c r="AC29" i="4"/>
  <c r="W5" i="7"/>
  <c r="Q73" i="4"/>
  <c r="Q13" i="5"/>
  <c r="Q51" i="4"/>
  <c r="K57" i="7"/>
  <c r="W73" i="4"/>
  <c r="Q71" i="4"/>
  <c r="AC56" i="7"/>
  <c r="K69" i="4"/>
  <c r="Q27" i="5"/>
  <c r="Q26" i="7"/>
  <c r="W34" i="6"/>
  <c r="Q4" i="7"/>
  <c r="W56" i="5"/>
  <c r="Q4" i="4"/>
  <c r="AC49" i="5"/>
  <c r="AC67" i="7"/>
  <c r="AC53" i="4"/>
  <c r="K43" i="5"/>
  <c r="W62" i="5"/>
  <c r="AC18" i="6"/>
  <c r="AC69" i="7"/>
  <c r="K72" i="7"/>
  <c r="AC72" i="7"/>
  <c r="Q42" i="6"/>
  <c r="AC30" i="4"/>
  <c r="W39" i="6"/>
  <c r="Q72" i="7"/>
  <c r="Q47" i="7"/>
  <c r="K17" i="5"/>
  <c r="W57" i="5"/>
  <c r="W6" i="4"/>
  <c r="K49" i="7"/>
  <c r="W63" i="4"/>
  <c r="AC13" i="6"/>
  <c r="W68" i="7"/>
  <c r="K42" i="4"/>
  <c r="K26" i="4"/>
  <c r="AC57" i="5"/>
  <c r="W70" i="5"/>
  <c r="W31" i="6"/>
  <c r="K42" i="7"/>
  <c r="W30" i="4"/>
  <c r="K32" i="4"/>
  <c r="K44" i="7"/>
  <c r="K4" i="6"/>
  <c r="W31" i="7"/>
  <c r="W38" i="6"/>
  <c r="K37" i="7"/>
  <c r="K47" i="7"/>
  <c r="W4" i="4"/>
  <c r="AC38" i="6"/>
  <c r="AC22" i="7"/>
  <c r="Q54" i="4"/>
  <c r="K45" i="4"/>
  <c r="K35" i="7"/>
  <c r="Q61" i="5"/>
  <c r="Q45" i="6"/>
  <c r="AC17" i="6"/>
  <c r="AC56" i="5"/>
  <c r="Q5" i="5"/>
  <c r="AC13" i="5"/>
  <c r="W40" i="5"/>
  <c r="W4" i="6"/>
  <c r="AF20" i="7" l="1"/>
  <c r="AF41" i="5"/>
  <c r="AF23" i="4"/>
  <c r="AF39" i="7"/>
  <c r="AF65" i="5"/>
  <c r="AF53" i="5"/>
  <c r="AF57" i="4"/>
  <c r="AF8" i="4"/>
  <c r="AF16" i="4"/>
  <c r="AF55" i="5"/>
  <c r="AF21" i="5"/>
  <c r="AF33" i="4"/>
  <c r="AF23" i="6"/>
  <c r="AF15" i="7"/>
  <c r="AF19" i="5"/>
  <c r="AF34" i="4"/>
  <c r="AF15" i="5"/>
  <c r="AF11" i="6"/>
  <c r="AF66" i="4"/>
  <c r="AF30" i="6"/>
  <c r="AF72" i="5"/>
  <c r="AF49" i="4"/>
  <c r="AF7" i="7"/>
  <c r="AF59" i="4"/>
  <c r="AF20" i="6"/>
  <c r="Y4" i="6"/>
  <c r="AL4" i="6" s="1"/>
  <c r="Y40" i="5"/>
  <c r="AL40" i="5" s="1"/>
  <c r="AE13" i="5"/>
  <c r="AM13" i="5" s="1"/>
  <c r="S5" i="5"/>
  <c r="AK5" i="5" s="1"/>
  <c r="AE56" i="5"/>
  <c r="AM56" i="5" s="1"/>
  <c r="AE17" i="6"/>
  <c r="AM17" i="6" s="1"/>
  <c r="S45" i="6"/>
  <c r="AK45" i="6" s="1"/>
  <c r="S61" i="5"/>
  <c r="AK61" i="5" s="1"/>
  <c r="M35" i="7"/>
  <c r="AJ35" i="7" s="1"/>
  <c r="M45" i="4"/>
  <c r="AJ45" i="4" s="1"/>
  <c r="S54" i="4"/>
  <c r="AK54" i="4" s="1"/>
  <c r="AE22" i="7"/>
  <c r="AM22" i="7" s="1"/>
  <c r="AE38" i="6"/>
  <c r="AM38" i="6" s="1"/>
  <c r="Y4" i="4"/>
  <c r="AL4" i="4" s="1"/>
  <c r="M47" i="7"/>
  <c r="AJ47" i="7" s="1"/>
  <c r="M37" i="7"/>
  <c r="AJ37" i="7" s="1"/>
  <c r="Y38" i="6"/>
  <c r="AL38" i="6" s="1"/>
  <c r="Y31" i="7"/>
  <c r="AL31" i="7" s="1"/>
  <c r="M4" i="6"/>
  <c r="AJ4" i="6" s="1"/>
  <c r="M44" i="7"/>
  <c r="AJ44" i="7" s="1"/>
  <c r="M32" i="4"/>
  <c r="AJ32" i="4" s="1"/>
  <c r="Y30" i="4"/>
  <c r="AL30" i="4" s="1"/>
  <c r="M42" i="7"/>
  <c r="AJ42" i="7" s="1"/>
  <c r="Y31" i="6"/>
  <c r="AL31" i="6" s="1"/>
  <c r="Y70" i="5"/>
  <c r="AL70" i="5" s="1"/>
  <c r="AE57" i="5"/>
  <c r="AM57" i="5" s="1"/>
  <c r="M26" i="4"/>
  <c r="AJ26" i="4" s="1"/>
  <c r="M42" i="4"/>
  <c r="AJ42" i="4" s="1"/>
  <c r="Y68" i="7"/>
  <c r="AL68" i="7" s="1"/>
  <c r="AE13" i="6"/>
  <c r="AM13" i="6" s="1"/>
  <c r="Y63" i="4"/>
  <c r="AL63" i="4" s="1"/>
  <c r="M49" i="7"/>
  <c r="AJ49" i="7" s="1"/>
  <c r="Y6" i="4"/>
  <c r="AL6" i="4" s="1"/>
  <c r="Y57" i="5"/>
  <c r="AL57" i="5" s="1"/>
  <c r="M17" i="5"/>
  <c r="AJ17" i="5" s="1"/>
  <c r="S47" i="7"/>
  <c r="AK47" i="7" s="1"/>
  <c r="S72" i="7"/>
  <c r="AK72" i="7" s="1"/>
  <c r="Y39" i="6"/>
  <c r="AL39" i="6" s="1"/>
  <c r="AE30" i="4"/>
  <c r="AM30" i="4" s="1"/>
  <c r="S42" i="6"/>
  <c r="AK42" i="6" s="1"/>
  <c r="AE72" i="7"/>
  <c r="AM72" i="7" s="1"/>
  <c r="M72" i="7"/>
  <c r="AJ72" i="7" s="1"/>
  <c r="AE69" i="7"/>
  <c r="AM69" i="7" s="1"/>
  <c r="AE18" i="6"/>
  <c r="AM18" i="6" s="1"/>
  <c r="Y62" i="5"/>
  <c r="AL62" i="5" s="1"/>
  <c r="M43" i="5"/>
  <c r="AJ43" i="5" s="1"/>
  <c r="AE53" i="4"/>
  <c r="AM53" i="4" s="1"/>
  <c r="AE67" i="7"/>
  <c r="AM67" i="7" s="1"/>
  <c r="AE49" i="5"/>
  <c r="AM49" i="5" s="1"/>
  <c r="S4" i="4"/>
  <c r="AK4" i="4" s="1"/>
  <c r="Y56" i="5"/>
  <c r="AL56" i="5" s="1"/>
  <c r="S4" i="7"/>
  <c r="AK4" i="7" s="1"/>
  <c r="Y34" i="6"/>
  <c r="AL34" i="6" s="1"/>
  <c r="S26" i="7"/>
  <c r="AK26" i="7" s="1"/>
  <c r="S27" i="5"/>
  <c r="AK27" i="5" s="1"/>
  <c r="M69" i="4"/>
  <c r="AJ69" i="4" s="1"/>
  <c r="AE56" i="7"/>
  <c r="AM56" i="7" s="1"/>
  <c r="S71" i="4"/>
  <c r="AK71" i="4" s="1"/>
  <c r="Y73" i="4"/>
  <c r="AL73" i="4" s="1"/>
  <c r="M57" i="7"/>
  <c r="AJ57" i="7" s="1"/>
  <c r="S51" i="4"/>
  <c r="AK51" i="4" s="1"/>
  <c r="S13" i="5"/>
  <c r="AK13" i="5" s="1"/>
  <c r="S73" i="4"/>
  <c r="AK73" i="4" s="1"/>
  <c r="Y5" i="7"/>
  <c r="AL5" i="7" s="1"/>
  <c r="AE29" i="4"/>
  <c r="AM29" i="4" s="1"/>
  <c r="M16" i="7"/>
  <c r="AJ16" i="7" s="1"/>
  <c r="M77" i="5"/>
  <c r="AJ77" i="5" s="1"/>
  <c r="AF77" i="5" s="1"/>
  <c r="AE47" i="5"/>
  <c r="AM47" i="5" s="1"/>
  <c r="M31" i="4"/>
  <c r="AJ31" i="4" s="1"/>
  <c r="S44" i="4"/>
  <c r="AK44" i="4" s="1"/>
  <c r="Y44" i="4"/>
  <c r="AL44" i="4" s="1"/>
  <c r="Y46" i="4"/>
  <c r="AL46" i="4" s="1"/>
  <c r="AE20" i="5"/>
  <c r="AM20" i="5" s="1"/>
  <c r="M14" i="4"/>
  <c r="AJ14" i="4" s="1"/>
  <c r="M55" i="7"/>
  <c r="AJ55" i="7" s="1"/>
  <c r="AE57" i="7"/>
  <c r="AM57" i="7" s="1"/>
  <c r="S15" i="6"/>
  <c r="AK15" i="6" s="1"/>
  <c r="AE37" i="6"/>
  <c r="AM37" i="6" s="1"/>
  <c r="Y18" i="6"/>
  <c r="AL18" i="6" s="1"/>
  <c r="S22" i="5"/>
  <c r="AK22" i="5" s="1"/>
  <c r="AE34" i="6"/>
  <c r="AM34" i="6" s="1"/>
  <c r="Y12" i="6"/>
  <c r="AL12" i="6" s="1"/>
  <c r="M31" i="6"/>
  <c r="AJ31" i="6" s="1"/>
  <c r="M4" i="7"/>
  <c r="AJ4" i="7" s="1"/>
  <c r="S64" i="7"/>
  <c r="AK64" i="7" s="1"/>
  <c r="S48" i="6"/>
  <c r="AK48" i="6" s="1"/>
  <c r="M45" i="5"/>
  <c r="AJ45" i="5" s="1"/>
  <c r="Y6" i="7"/>
  <c r="AL6" i="7" s="1"/>
  <c r="M50" i="7"/>
  <c r="AJ50" i="7" s="1"/>
  <c r="M72" i="4"/>
  <c r="AJ72" i="4" s="1"/>
  <c r="Y51" i="5"/>
  <c r="AL51" i="5" s="1"/>
  <c r="S13" i="6"/>
  <c r="AK13" i="6" s="1"/>
  <c r="M37" i="4"/>
  <c r="AJ37" i="4" s="1"/>
  <c r="M39" i="4"/>
  <c r="AJ39" i="4" s="1"/>
  <c r="Y68" i="5"/>
  <c r="AL68" i="5" s="1"/>
  <c r="S7" i="4"/>
  <c r="AK7" i="4" s="1"/>
  <c r="M40" i="4"/>
  <c r="AJ40" i="4" s="1"/>
  <c r="S40" i="5"/>
  <c r="AK40" i="5" s="1"/>
  <c r="Y7" i="4"/>
  <c r="AL7" i="4" s="1"/>
  <c r="AE35" i="6"/>
  <c r="AM35" i="6" s="1"/>
  <c r="Y34" i="7"/>
  <c r="AL34" i="7" s="1"/>
  <c r="AE75" i="4"/>
  <c r="AM75" i="4" s="1"/>
  <c r="S28" i="7"/>
  <c r="AK28" i="7" s="1"/>
  <c r="M58" i="5"/>
  <c r="AJ58" i="5" s="1"/>
  <c r="S32" i="5"/>
  <c r="AK32" i="5" s="1"/>
  <c r="S46" i="7"/>
  <c r="AK46" i="7" s="1"/>
  <c r="M75" i="4"/>
  <c r="AJ75" i="4" s="1"/>
  <c r="Y62" i="4"/>
  <c r="AL62" i="4" s="1"/>
  <c r="AE35" i="5"/>
  <c r="AM35" i="5" s="1"/>
  <c r="M65" i="7"/>
  <c r="AJ65" i="7" s="1"/>
  <c r="S59" i="5"/>
  <c r="AK59" i="5" s="1"/>
  <c r="Y44" i="7"/>
  <c r="AL44" i="7" s="1"/>
  <c r="AE55" i="4"/>
  <c r="AM55" i="4" s="1"/>
  <c r="M5" i="4"/>
  <c r="AJ5" i="4" s="1"/>
  <c r="M67" i="7"/>
  <c r="AJ67" i="7" s="1"/>
  <c r="Y61" i="5"/>
  <c r="AL61" i="5" s="1"/>
  <c r="S41" i="6"/>
  <c r="AK41" i="6" s="1"/>
  <c r="AE15" i="6"/>
  <c r="AM15" i="6" s="1"/>
  <c r="M20" i="5"/>
  <c r="AJ20" i="5" s="1"/>
  <c r="AE52" i="4"/>
  <c r="AM52" i="4" s="1"/>
  <c r="S37" i="7"/>
  <c r="AK37" i="7" s="1"/>
  <c r="Y6" i="6"/>
  <c r="AL6" i="6" s="1"/>
  <c r="AE45" i="4"/>
  <c r="AM45" i="4" s="1"/>
  <c r="M6" i="4"/>
  <c r="AJ6" i="4" s="1"/>
  <c r="AE32" i="6"/>
  <c r="AM32" i="6" s="1"/>
  <c r="AE42" i="7"/>
  <c r="AM42" i="7" s="1"/>
  <c r="M13" i="5"/>
  <c r="AJ13" i="5" s="1"/>
  <c r="M64" i="7"/>
  <c r="AJ64" i="7" s="1"/>
  <c r="Y8" i="6"/>
  <c r="AL8" i="6" s="1"/>
  <c r="M39" i="5"/>
  <c r="AJ39" i="5" s="1"/>
  <c r="AE14" i="6"/>
  <c r="AM14" i="6" s="1"/>
  <c r="Y40" i="6"/>
  <c r="AL40" i="6" s="1"/>
  <c r="Y32" i="6"/>
  <c r="AL32" i="6" s="1"/>
  <c r="M8" i="6"/>
  <c r="AJ8" i="6" s="1"/>
  <c r="S65" i="7"/>
  <c r="AK65" i="7" s="1"/>
  <c r="S29" i="7"/>
  <c r="AK29" i="7" s="1"/>
  <c r="M18" i="7"/>
  <c r="AJ18" i="7" s="1"/>
  <c r="AE5" i="5"/>
  <c r="AM5" i="5" s="1"/>
  <c r="AE26" i="6"/>
  <c r="AM26" i="6" s="1"/>
  <c r="M63" i="4"/>
  <c r="AJ63" i="4" s="1"/>
  <c r="M51" i="5"/>
  <c r="AJ51" i="5" s="1"/>
  <c r="M54" i="7"/>
  <c r="AJ54" i="7" s="1"/>
  <c r="M10" i="6"/>
  <c r="AJ10" i="6" s="1"/>
  <c r="M12" i="6"/>
  <c r="AJ12" i="6" s="1"/>
  <c r="Y14" i="6"/>
  <c r="AL14" i="6" s="1"/>
  <c r="Y46" i="7"/>
  <c r="AL46" i="7" s="1"/>
  <c r="S44" i="6"/>
  <c r="AK44" i="6" s="1"/>
  <c r="S11" i="5"/>
  <c r="AK11" i="5" s="1"/>
  <c r="Y17" i="6"/>
  <c r="AL17" i="6" s="1"/>
  <c r="S32" i="7"/>
  <c r="AK32" i="7" s="1"/>
  <c r="Y32" i="7"/>
  <c r="AL32" i="7" s="1"/>
  <c r="AE60" i="4"/>
  <c r="AM60" i="4" s="1"/>
  <c r="S13" i="4"/>
  <c r="AK13" i="4" s="1"/>
  <c r="AE71" i="4"/>
  <c r="AM71" i="4" s="1"/>
  <c r="AE15" i="4"/>
  <c r="AM15" i="4" s="1"/>
  <c r="Y47" i="5"/>
  <c r="AL47" i="5" s="1"/>
  <c r="S18" i="6"/>
  <c r="AK18" i="6" s="1"/>
  <c r="M74" i="5"/>
  <c r="AJ74" i="5" s="1"/>
  <c r="AF74" i="5" s="1"/>
  <c r="AE37" i="7"/>
  <c r="AM37" i="7" s="1"/>
  <c r="Y35" i="7"/>
  <c r="AL35" i="7" s="1"/>
  <c r="M19" i="4"/>
  <c r="AJ19" i="4" s="1"/>
  <c r="AE54" i="4"/>
  <c r="AM54" i="4" s="1"/>
  <c r="Y13" i="6"/>
  <c r="AL13" i="6" s="1"/>
  <c r="S10" i="7"/>
  <c r="AK10" i="7" s="1"/>
  <c r="Y4" i="5"/>
  <c r="AL4" i="5" s="1"/>
  <c r="M36" i="5"/>
  <c r="AJ36" i="5" s="1"/>
  <c r="S10" i="5"/>
  <c r="AK10" i="5" s="1"/>
  <c r="AE24" i="6"/>
  <c r="AM24" i="6" s="1"/>
  <c r="Y10" i="7"/>
  <c r="AL10" i="7" s="1"/>
  <c r="S40" i="6"/>
  <c r="AK40" i="6" s="1"/>
  <c r="S20" i="5"/>
  <c r="AK20" i="5" s="1"/>
  <c r="AE25" i="5"/>
  <c r="AM25" i="5" s="1"/>
  <c r="M44" i="5"/>
  <c r="AJ44" i="5" s="1"/>
  <c r="S38" i="6"/>
  <c r="AK38" i="6" s="1"/>
  <c r="M24" i="5"/>
  <c r="AJ24" i="5" s="1"/>
  <c r="M41" i="4"/>
  <c r="AJ41" i="4" s="1"/>
  <c r="Y12" i="7"/>
  <c r="AL12" i="7" s="1"/>
  <c r="M31" i="7"/>
  <c r="AJ31" i="7" s="1"/>
  <c r="S6" i="6"/>
  <c r="AK6" i="6" s="1"/>
  <c r="Y59" i="5"/>
  <c r="AL59" i="5" s="1"/>
  <c r="AE68" i="7"/>
  <c r="AM68" i="7" s="1"/>
  <c r="S46" i="4"/>
  <c r="AK46" i="4" s="1"/>
  <c r="M40" i="6"/>
  <c r="AJ40" i="6" s="1"/>
  <c r="S35" i="5"/>
  <c r="AK35" i="5" s="1"/>
  <c r="Y50" i="7"/>
  <c r="AL50" i="7" s="1"/>
  <c r="M15" i="4"/>
  <c r="AJ15" i="4" s="1"/>
  <c r="M27" i="6"/>
  <c r="AJ27" i="6" s="1"/>
  <c r="S40" i="4"/>
  <c r="AK40" i="4" s="1"/>
  <c r="Y50" i="5"/>
  <c r="AL50" i="5" s="1"/>
  <c r="Y25" i="4"/>
  <c r="AL25" i="4" s="1"/>
  <c r="M7" i="4"/>
  <c r="AJ7" i="4" s="1"/>
  <c r="AE31" i="4"/>
  <c r="AM31" i="4" s="1"/>
  <c r="Y14" i="5"/>
  <c r="AL14" i="5" s="1"/>
  <c r="Y20" i="5"/>
  <c r="AL20" i="5" s="1"/>
  <c r="AE40" i="4"/>
  <c r="AM40" i="4" s="1"/>
  <c r="S24" i="6"/>
  <c r="AK24" i="6" s="1"/>
  <c r="M34" i="6"/>
  <c r="AJ34" i="6" s="1"/>
  <c r="AE38" i="7"/>
  <c r="AM38" i="7" s="1"/>
  <c r="M47" i="5"/>
  <c r="AJ47" i="5" s="1"/>
  <c r="Y57" i="7"/>
  <c r="AL57" i="7" s="1"/>
  <c r="Y48" i="6"/>
  <c r="AL48" i="6" s="1"/>
  <c r="Y16" i="6"/>
  <c r="AL16" i="6" s="1"/>
  <c r="AE33" i="5"/>
  <c r="AM33" i="5" s="1"/>
  <c r="M26" i="5"/>
  <c r="AJ26" i="5" s="1"/>
  <c r="Y11" i="5"/>
  <c r="AL11" i="5" s="1"/>
  <c r="S56" i="7"/>
  <c r="AK56" i="7" s="1"/>
  <c r="M40" i="5"/>
  <c r="AJ40" i="5" s="1"/>
  <c r="AF40" i="5" s="1"/>
  <c r="M27" i="5"/>
  <c r="AJ27" i="5" s="1"/>
  <c r="M71" i="5"/>
  <c r="AJ71" i="5" s="1"/>
  <c r="M10" i="5"/>
  <c r="AJ10" i="5" s="1"/>
  <c r="M39" i="6"/>
  <c r="AJ39" i="6" s="1"/>
  <c r="AE12" i="6"/>
  <c r="AM12" i="6" s="1"/>
  <c r="S14" i="4"/>
  <c r="AK14" i="4" s="1"/>
  <c r="AE59" i="5"/>
  <c r="AM59" i="5" s="1"/>
  <c r="AE37" i="4"/>
  <c r="AM37" i="4" s="1"/>
  <c r="AE47" i="7"/>
  <c r="AM47" i="7" s="1"/>
  <c r="Y38" i="7"/>
  <c r="AL38" i="7" s="1"/>
  <c r="Y35" i="6"/>
  <c r="AL35" i="6" s="1"/>
  <c r="Y33" i="5"/>
  <c r="AL33" i="5" s="1"/>
  <c r="AE32" i="7"/>
  <c r="AM32" i="7" s="1"/>
  <c r="S12" i="4"/>
  <c r="AK12" i="4" s="1"/>
  <c r="M18" i="6"/>
  <c r="AJ18" i="6" s="1"/>
  <c r="M14" i="6"/>
  <c r="AJ14" i="6" s="1"/>
  <c r="S26" i="4"/>
  <c r="AK26" i="4" s="1"/>
  <c r="Y51" i="4"/>
  <c r="AL51" i="4" s="1"/>
  <c r="Y41" i="6"/>
  <c r="AL41" i="6" s="1"/>
  <c r="Y36" i="7"/>
  <c r="AL36" i="7" s="1"/>
  <c r="Y19" i="7"/>
  <c r="AL19" i="7" s="1"/>
  <c r="S45" i="7"/>
  <c r="AK45" i="7" s="1"/>
  <c r="M73" i="4"/>
  <c r="AJ73" i="4" s="1"/>
  <c r="AE45" i="7"/>
  <c r="AM45" i="7" s="1"/>
  <c r="M12" i="4"/>
  <c r="AJ12" i="4" s="1"/>
  <c r="M28" i="7"/>
  <c r="AJ28" i="7" s="1"/>
  <c r="S38" i="7"/>
  <c r="AK38" i="7" s="1"/>
  <c r="Y4" i="7"/>
  <c r="AL4" i="7" s="1"/>
  <c r="AE16" i="6"/>
  <c r="AM16" i="6" s="1"/>
  <c r="AE55" i="7"/>
  <c r="AM55" i="7" s="1"/>
  <c r="S21" i="6"/>
  <c r="AK21" i="6" s="1"/>
  <c r="AE21" i="6"/>
  <c r="AM21" i="6" s="1"/>
  <c r="AE32" i="5"/>
  <c r="AM32" i="5" s="1"/>
  <c r="M62" i="5"/>
  <c r="AJ62" i="5" s="1"/>
  <c r="AE46" i="4"/>
  <c r="AM46" i="4" s="1"/>
  <c r="S70" i="5"/>
  <c r="AK70" i="5" s="1"/>
  <c r="Y37" i="7"/>
  <c r="AL37" i="7" s="1"/>
  <c r="S6" i="7"/>
  <c r="AK6" i="7" s="1"/>
  <c r="M48" i="7"/>
  <c r="AJ48" i="7" s="1"/>
  <c r="Y40" i="4"/>
  <c r="AL40" i="4" s="1"/>
  <c r="AE29" i="7"/>
  <c r="AM29" i="7" s="1"/>
  <c r="M12" i="7"/>
  <c r="AJ12" i="7" s="1"/>
  <c r="S55" i="4"/>
  <c r="AK55" i="4" s="1"/>
  <c r="S60" i="4"/>
  <c r="AK60" i="4" s="1"/>
  <c r="M67" i="5"/>
  <c r="AJ67" i="5" s="1"/>
  <c r="M26" i="6"/>
  <c r="AJ26" i="6" s="1"/>
  <c r="AE38" i="4"/>
  <c r="AM38" i="4" s="1"/>
  <c r="AE41" i="4"/>
  <c r="AM41" i="4" s="1"/>
  <c r="S36" i="6"/>
  <c r="AK36" i="6" s="1"/>
  <c r="M16" i="6"/>
  <c r="AJ16" i="6" s="1"/>
  <c r="Y44" i="5"/>
  <c r="AL44" i="5" s="1"/>
  <c r="AE45" i="5"/>
  <c r="AM45" i="5" s="1"/>
  <c r="S66" i="5"/>
  <c r="AK66" i="5" s="1"/>
  <c r="M19" i="7"/>
  <c r="AJ19" i="7" s="1"/>
  <c r="M6" i="7"/>
  <c r="AJ6" i="7" s="1"/>
  <c r="AE4" i="4"/>
  <c r="AM4" i="4" s="1"/>
  <c r="AE28" i="7"/>
  <c r="AM28" i="7" s="1"/>
  <c r="Y37" i="5"/>
  <c r="AL37" i="5" s="1"/>
  <c r="S52" i="4"/>
  <c r="AK52" i="4" s="1"/>
  <c r="Y13" i="5"/>
  <c r="AL13" i="5" s="1"/>
  <c r="S57" i="5"/>
  <c r="AK57" i="5" s="1"/>
  <c r="AE51" i="4"/>
  <c r="AM51" i="4" s="1"/>
  <c r="Y49" i="7"/>
  <c r="AL49" i="7" s="1"/>
  <c r="Y37" i="6"/>
  <c r="AL37" i="6" s="1"/>
  <c r="Y48" i="7"/>
  <c r="AL48" i="7" s="1"/>
  <c r="AE10" i="5"/>
  <c r="AM10" i="5" s="1"/>
  <c r="Y10" i="6"/>
  <c r="AL10" i="6" s="1"/>
  <c r="Y24" i="6"/>
  <c r="AL24" i="6" s="1"/>
  <c r="M46" i="7"/>
  <c r="AJ46" i="7" s="1"/>
  <c r="Y36" i="5"/>
  <c r="AL36" i="5" s="1"/>
  <c r="M45" i="6"/>
  <c r="AJ45" i="6" s="1"/>
  <c r="S49" i="7"/>
  <c r="AK49" i="7" s="1"/>
  <c r="AE44" i="5"/>
  <c r="AM44" i="5" s="1"/>
  <c r="Y72" i="7"/>
  <c r="AL72" i="7" s="1"/>
  <c r="AE69" i="4"/>
  <c r="AM69" i="4" s="1"/>
  <c r="S47" i="5"/>
  <c r="AK47" i="5" s="1"/>
  <c r="S31" i="4"/>
  <c r="AK31" i="4" s="1"/>
  <c r="M68" i="5"/>
  <c r="AJ68" i="5" s="1"/>
  <c r="M24" i="6"/>
  <c r="AJ24" i="6" s="1"/>
  <c r="AE64" i="7"/>
  <c r="AM64" i="7" s="1"/>
  <c r="AE73" i="4"/>
  <c r="AM73" i="4" s="1"/>
  <c r="S46" i="6"/>
  <c r="AK46" i="6" s="1"/>
  <c r="Y43" i="5"/>
  <c r="AL43" i="5" s="1"/>
  <c r="S36" i="5"/>
  <c r="AK36" i="5" s="1"/>
  <c r="AE46" i="7"/>
  <c r="AM46" i="7" s="1"/>
  <c r="M47" i="6"/>
  <c r="AJ47" i="6" s="1"/>
  <c r="M57" i="5"/>
  <c r="AJ57" i="5" s="1"/>
  <c r="AE49" i="6"/>
  <c r="AM49" i="6" s="1"/>
  <c r="S75" i="4"/>
  <c r="AK75" i="4" s="1"/>
  <c r="S15" i="4"/>
  <c r="AK15" i="4" s="1"/>
  <c r="M38" i="7"/>
  <c r="AJ38" i="7" s="1"/>
  <c r="Y66" i="5"/>
  <c r="AL66" i="5" s="1"/>
  <c r="AE34" i="7"/>
  <c r="AM34" i="7" s="1"/>
  <c r="M16" i="5"/>
  <c r="AJ16" i="5" s="1"/>
  <c r="M23" i="5"/>
  <c r="AJ23" i="5" s="1"/>
  <c r="M49" i="5"/>
  <c r="AJ49" i="5" s="1"/>
  <c r="S26" i="6"/>
  <c r="AK26" i="6" s="1"/>
  <c r="S48" i="5"/>
  <c r="AK48" i="5" s="1"/>
  <c r="M37" i="5"/>
  <c r="AJ37" i="5" s="1"/>
  <c r="Y54" i="4"/>
  <c r="AL54" i="4" s="1"/>
  <c r="M4" i="5"/>
  <c r="AJ4" i="5" s="1"/>
  <c r="Y45" i="6"/>
  <c r="AL45" i="6" s="1"/>
  <c r="S35" i="7"/>
  <c r="AK35" i="7" s="1"/>
  <c r="S5" i="4"/>
  <c r="AK5" i="4" s="1"/>
  <c r="Y26" i="7"/>
  <c r="AL26" i="7" s="1"/>
  <c r="Y59" i="7"/>
  <c r="AL59" i="7" s="1"/>
  <c r="Y49" i="5"/>
  <c r="AL49" i="5" s="1"/>
  <c r="S25" i="6"/>
  <c r="AK25" i="6" s="1"/>
  <c r="M66" i="5"/>
  <c r="AJ66" i="5" s="1"/>
  <c r="M29" i="4"/>
  <c r="AJ29" i="4" s="1"/>
  <c r="Y33" i="7"/>
  <c r="AL33" i="7" s="1"/>
  <c r="Y45" i="5"/>
  <c r="AL45" i="5" s="1"/>
  <c r="M33" i="5"/>
  <c r="AJ33" i="5" s="1"/>
  <c r="AE36" i="6"/>
  <c r="AM36" i="6" s="1"/>
  <c r="Y26" i="4"/>
  <c r="AL26" i="4" s="1"/>
  <c r="Y19" i="4"/>
  <c r="AL19" i="4" s="1"/>
  <c r="Y60" i="5"/>
  <c r="AL60" i="5" s="1"/>
  <c r="S17" i="6"/>
  <c r="AK17" i="6" s="1"/>
  <c r="Y46" i="6"/>
  <c r="AL46" i="6" s="1"/>
  <c r="AE4" i="6"/>
  <c r="AM4" i="6" s="1"/>
  <c r="Y22" i="5"/>
  <c r="AL22" i="5" s="1"/>
  <c r="AE48" i="7"/>
  <c r="AM48" i="7" s="1"/>
  <c r="Y36" i="6"/>
  <c r="AL36" i="6" s="1"/>
  <c r="S46" i="5"/>
  <c r="AK46" i="5" s="1"/>
  <c r="Y18" i="7"/>
  <c r="AL18" i="7" s="1"/>
  <c r="Y28" i="7"/>
  <c r="AL28" i="7" s="1"/>
  <c r="S66" i="7"/>
  <c r="AK66" i="7" s="1"/>
  <c r="M6" i="6"/>
  <c r="AJ6" i="6" s="1"/>
  <c r="M28" i="4"/>
  <c r="AJ28" i="4" s="1"/>
  <c r="AE66" i="5"/>
  <c r="AM66" i="5" s="1"/>
  <c r="AE13" i="4"/>
  <c r="AM13" i="4" s="1"/>
  <c r="Y42" i="6"/>
  <c r="AL42" i="6" s="1"/>
  <c r="Y32" i="4"/>
  <c r="AL32" i="4" s="1"/>
  <c r="Y12" i="4"/>
  <c r="AL12" i="4" s="1"/>
  <c r="AE39" i="6"/>
  <c r="AM39" i="6" s="1"/>
  <c r="M64" i="4"/>
  <c r="AJ64" i="4" s="1"/>
  <c r="AF64" i="4" s="1"/>
  <c r="AE33" i="6"/>
  <c r="AM33" i="6" s="1"/>
  <c r="S34" i="7"/>
  <c r="AK34" i="7" s="1"/>
  <c r="M10" i="7"/>
  <c r="AJ10" i="7" s="1"/>
  <c r="M44" i="6"/>
  <c r="AJ44" i="6" s="1"/>
  <c r="S55" i="7"/>
  <c r="AK55" i="7" s="1"/>
  <c r="M52" i="4"/>
  <c r="AJ52" i="4" s="1"/>
  <c r="M45" i="7"/>
  <c r="AJ45" i="7" s="1"/>
  <c r="AE26" i="5"/>
  <c r="AM26" i="5" s="1"/>
  <c r="M35" i="5"/>
  <c r="AJ35" i="5" s="1"/>
  <c r="Y11" i="7"/>
  <c r="AL11" i="7" s="1"/>
  <c r="Y53" i="4"/>
  <c r="AL53" i="4" s="1"/>
  <c r="AE28" i="4"/>
  <c r="AM28" i="4" s="1"/>
  <c r="S16" i="5"/>
  <c r="AK16" i="5" s="1"/>
  <c r="AE51" i="7"/>
  <c r="AM51" i="7" s="1"/>
  <c r="M25" i="6"/>
  <c r="AJ25" i="6" s="1"/>
  <c r="AE47" i="6"/>
  <c r="AM47" i="6" s="1"/>
  <c r="Y23" i="5"/>
  <c r="AL23" i="5" s="1"/>
  <c r="M54" i="4"/>
  <c r="AJ54" i="4" s="1"/>
  <c r="M54" i="5"/>
  <c r="AJ54" i="5" s="1"/>
  <c r="AF54" i="5" s="1"/>
  <c r="S71" i="5"/>
  <c r="AK71" i="5" s="1"/>
  <c r="AE72" i="4"/>
  <c r="AM72" i="4" s="1"/>
  <c r="S33" i="6"/>
  <c r="AK33" i="6" s="1"/>
  <c r="M41" i="6"/>
  <c r="AJ41" i="6" s="1"/>
  <c r="Y55" i="4"/>
  <c r="AL55" i="4" s="1"/>
  <c r="AE50" i="7"/>
  <c r="AM50" i="7" s="1"/>
  <c r="Y69" i="7"/>
  <c r="AL69" i="7" s="1"/>
  <c r="M38" i="5"/>
  <c r="AJ38" i="5" s="1"/>
  <c r="AE36" i="7"/>
  <c r="AM36" i="7" s="1"/>
  <c r="Y55" i="7"/>
  <c r="AL55" i="7" s="1"/>
  <c r="M53" i="4"/>
  <c r="AJ53" i="4" s="1"/>
  <c r="AE42" i="4"/>
  <c r="AM42" i="4" s="1"/>
  <c r="AE42" i="6"/>
  <c r="AM42" i="6" s="1"/>
  <c r="M43" i="7"/>
  <c r="AJ43" i="7" s="1"/>
  <c r="M13" i="6"/>
  <c r="AJ13" i="6" s="1"/>
  <c r="S32" i="4"/>
  <c r="AK32" i="4" s="1"/>
  <c r="AE49" i="7"/>
  <c r="AM49" i="7" s="1"/>
  <c r="Y17" i="5"/>
  <c r="AL17" i="5" s="1"/>
  <c r="S22" i="6"/>
  <c r="AK22" i="6" s="1"/>
  <c r="M60" i="5"/>
  <c r="AJ60" i="5" s="1"/>
  <c r="S4" i="5"/>
  <c r="AK4" i="5" s="1"/>
  <c r="M76" i="5"/>
  <c r="AJ76" i="5" s="1"/>
  <c r="AF76" i="5" s="1"/>
  <c r="Y22" i="7"/>
  <c r="AL22" i="7" s="1"/>
  <c r="Y35" i="5"/>
  <c r="AL35" i="5" s="1"/>
  <c r="AE44" i="6"/>
  <c r="AM44" i="6" s="1"/>
  <c r="S37" i="6"/>
  <c r="AK37" i="6" s="1"/>
  <c r="S8" i="6"/>
  <c r="AK8" i="6" s="1"/>
  <c r="S34" i="5"/>
  <c r="AK34" i="5" s="1"/>
  <c r="S24" i="5"/>
  <c r="AK24" i="5" s="1"/>
  <c r="AE16" i="5"/>
  <c r="AM16" i="5" s="1"/>
  <c r="Y39" i="4"/>
  <c r="AL39" i="4" s="1"/>
  <c r="Y49" i="6"/>
  <c r="AL49" i="6" s="1"/>
  <c r="AE38" i="5"/>
  <c r="AM38" i="5" s="1"/>
  <c r="M23" i="7"/>
  <c r="AJ23" i="7" s="1"/>
  <c r="S22" i="7"/>
  <c r="AK22" i="7" s="1"/>
  <c r="S10" i="6"/>
  <c r="AK10" i="6" s="1"/>
  <c r="AE35" i="7"/>
  <c r="AM35" i="7" s="1"/>
  <c r="S30" i="4"/>
  <c r="AK30" i="4" s="1"/>
  <c r="Y45" i="4"/>
  <c r="AL45" i="4" s="1"/>
  <c r="Y65" i="7"/>
  <c r="AL65" i="7" s="1"/>
  <c r="AE22" i="5"/>
  <c r="AM22" i="5" s="1"/>
  <c r="M56" i="5"/>
  <c r="AJ56" i="5" s="1"/>
  <c r="S39" i="4"/>
  <c r="AK39" i="4" s="1"/>
  <c r="Y67" i="5"/>
  <c r="AL67" i="5" s="1"/>
  <c r="Y43" i="7"/>
  <c r="AL43" i="7" s="1"/>
  <c r="M30" i="4"/>
  <c r="AJ30" i="4" s="1"/>
  <c r="AE67" i="5"/>
  <c r="AM67" i="5" s="1"/>
  <c r="AE25" i="6"/>
  <c r="AM25" i="6" s="1"/>
  <c r="Y38" i="4"/>
  <c r="AL38" i="4" s="1"/>
  <c r="S38" i="4"/>
  <c r="AK38" i="4" s="1"/>
  <c r="M50" i="5"/>
  <c r="AJ50" i="5" s="1"/>
  <c r="Y31" i="4"/>
  <c r="AL31" i="4" s="1"/>
  <c r="Y45" i="7"/>
  <c r="AL45" i="7" s="1"/>
  <c r="M61" i="5"/>
  <c r="AJ61" i="5" s="1"/>
  <c r="Y58" i="5"/>
  <c r="AL58" i="5" s="1"/>
  <c r="AE65" i="7"/>
  <c r="AM65" i="7" s="1"/>
  <c r="S33" i="7"/>
  <c r="AK33" i="7" s="1"/>
  <c r="M37" i="6"/>
  <c r="AJ37" i="6" s="1"/>
  <c r="M5" i="5"/>
  <c r="AJ5" i="5" s="1"/>
  <c r="S69" i="4"/>
  <c r="AK69" i="4" s="1"/>
  <c r="Y46" i="5"/>
  <c r="AL46" i="5" s="1"/>
  <c r="Y23" i="7"/>
  <c r="AL23" i="7" s="1"/>
  <c r="M17" i="6"/>
  <c r="AJ17" i="6" s="1"/>
  <c r="S38" i="5"/>
  <c r="AK38" i="5" s="1"/>
  <c r="AE54" i="7"/>
  <c r="AM54" i="7" s="1"/>
  <c r="S56" i="5"/>
  <c r="AK56" i="5" s="1"/>
  <c r="AE4" i="7"/>
  <c r="AM4" i="7" s="1"/>
  <c r="S53" i="4"/>
  <c r="AK53" i="4" s="1"/>
  <c r="Y5" i="5"/>
  <c r="AL5" i="5" s="1"/>
  <c r="S47" i="6"/>
  <c r="AK47" i="6" s="1"/>
  <c r="AE26" i="7"/>
  <c r="AM26" i="7" s="1"/>
  <c r="S37" i="4"/>
  <c r="AK37" i="4" s="1"/>
  <c r="M38" i="6"/>
  <c r="AJ38" i="6" s="1"/>
  <c r="AE71" i="5"/>
  <c r="AM71" i="5" s="1"/>
  <c r="M43" i="4"/>
  <c r="AJ43" i="4" s="1"/>
  <c r="AF43" i="4" s="1"/>
  <c r="Y37" i="4"/>
  <c r="AL37" i="4" s="1"/>
  <c r="S19" i="7"/>
  <c r="AK19" i="7" s="1"/>
  <c r="S27" i="6"/>
  <c r="AK27" i="6" s="1"/>
  <c r="S29" i="4"/>
  <c r="AK29" i="4" s="1"/>
  <c r="Y60" i="4"/>
  <c r="AL60" i="4" s="1"/>
  <c r="M59" i="7"/>
  <c r="AJ59" i="7" s="1"/>
  <c r="S39" i="5"/>
  <c r="AK39" i="5" s="1"/>
  <c r="S12" i="5"/>
  <c r="AK12" i="5" s="1"/>
  <c r="M66" i="7"/>
  <c r="AJ66" i="7" s="1"/>
  <c r="AE12" i="7"/>
  <c r="AM12" i="7" s="1"/>
  <c r="AE44" i="7"/>
  <c r="AM44" i="7" s="1"/>
  <c r="M36" i="6"/>
  <c r="AJ36" i="6" s="1"/>
  <c r="AE61" i="5"/>
  <c r="AM61" i="5" s="1"/>
  <c r="S50" i="7"/>
  <c r="AK50" i="7" s="1"/>
  <c r="M60" i="4"/>
  <c r="AJ60" i="4" s="1"/>
  <c r="S59" i="7"/>
  <c r="AK59" i="7" s="1"/>
  <c r="S4" i="6"/>
  <c r="AK4" i="6" s="1"/>
  <c r="Y66" i="7"/>
  <c r="AL66" i="7" s="1"/>
  <c r="S6" i="4"/>
  <c r="AK6" i="4" s="1"/>
  <c r="M56" i="7"/>
  <c r="AJ56" i="7" s="1"/>
  <c r="AE18" i="7"/>
  <c r="AM18" i="7" s="1"/>
  <c r="M32" i="6"/>
  <c r="AJ32" i="6" s="1"/>
  <c r="Y21" i="6"/>
  <c r="AL21" i="6" s="1"/>
  <c r="M59" i="5"/>
  <c r="AJ59" i="5" s="1"/>
  <c r="S42" i="4"/>
  <c r="AK42" i="4" s="1"/>
  <c r="Y41" i="4"/>
  <c r="AL41" i="4" s="1"/>
  <c r="Y33" i="6"/>
  <c r="AL33" i="6" s="1"/>
  <c r="AE14" i="5"/>
  <c r="AM14" i="5" s="1"/>
  <c r="M69" i="7"/>
  <c r="AJ69" i="7" s="1"/>
  <c r="S34" i="6"/>
  <c r="AK34" i="6" s="1"/>
  <c r="S31" i="7"/>
  <c r="AK31" i="7" s="1"/>
  <c r="S44" i="7"/>
  <c r="AK44" i="7" s="1"/>
  <c r="AE22" i="6"/>
  <c r="AM22" i="6" s="1"/>
  <c r="S11" i="7"/>
  <c r="AK11" i="7" s="1"/>
  <c r="M11" i="5"/>
  <c r="AJ11" i="5" s="1"/>
  <c r="AE10" i="6"/>
  <c r="AM10" i="6" s="1"/>
  <c r="M34" i="7"/>
  <c r="AJ34" i="7" s="1"/>
  <c r="Y44" i="6"/>
  <c r="AL44" i="6" s="1"/>
  <c r="Y34" i="5"/>
  <c r="AL34" i="5" s="1"/>
  <c r="M34" i="5"/>
  <c r="AJ34" i="5" s="1"/>
  <c r="Y32" i="5"/>
  <c r="AL32" i="5" s="1"/>
  <c r="S51" i="5"/>
  <c r="AK51" i="5" s="1"/>
  <c r="M14" i="5"/>
  <c r="AJ14" i="5" s="1"/>
  <c r="Y15" i="6"/>
  <c r="AL15" i="6" s="1"/>
  <c r="S54" i="7"/>
  <c r="AK54" i="7" s="1"/>
  <c r="S49" i="5"/>
  <c r="AK49" i="5" s="1"/>
  <c r="S36" i="7"/>
  <c r="AK36" i="7" s="1"/>
  <c r="S42" i="7"/>
  <c r="AK42" i="7" s="1"/>
  <c r="Y26" i="6"/>
  <c r="AL26" i="6" s="1"/>
  <c r="S6" i="5"/>
  <c r="AK6" i="5" s="1"/>
  <c r="Y25" i="5"/>
  <c r="AL25" i="5" s="1"/>
  <c r="M29" i="7"/>
  <c r="AJ29" i="7" s="1"/>
  <c r="M22" i="6"/>
  <c r="AJ22" i="6" s="1"/>
  <c r="S48" i="7"/>
  <c r="AK48" i="7" s="1"/>
  <c r="Y61" i="4"/>
  <c r="AL61" i="4" s="1"/>
  <c r="AE39" i="4"/>
  <c r="AM39" i="4" s="1"/>
  <c r="Y52" i="4"/>
  <c r="AL52" i="4" s="1"/>
  <c r="M62" i="4"/>
  <c r="AJ62" i="4" s="1"/>
  <c r="Y14" i="4"/>
  <c r="AL14" i="4" s="1"/>
  <c r="AE4" i="5"/>
  <c r="AM4" i="5" s="1"/>
  <c r="S67" i="5"/>
  <c r="AK67" i="5" s="1"/>
  <c r="Y71" i="4"/>
  <c r="AL71" i="4" s="1"/>
  <c r="S14" i="6"/>
  <c r="AK14" i="6" s="1"/>
  <c r="AE5" i="7"/>
  <c r="AM5" i="7" s="1"/>
  <c r="AE16" i="7"/>
  <c r="AM16" i="7" s="1"/>
  <c r="AE26" i="4"/>
  <c r="AM26" i="4" s="1"/>
  <c r="S35" i="6"/>
  <c r="AK35" i="6" s="1"/>
  <c r="S60" i="5"/>
  <c r="AK60" i="5" s="1"/>
  <c r="M12" i="5"/>
  <c r="AJ12" i="5" s="1"/>
  <c r="AE46" i="6"/>
  <c r="AM46" i="6" s="1"/>
  <c r="S68" i="5"/>
  <c r="AK68" i="5" s="1"/>
  <c r="M48" i="6"/>
  <c r="AJ48" i="6" s="1"/>
  <c r="S17" i="5"/>
  <c r="AK17" i="5" s="1"/>
  <c r="M55" i="4"/>
  <c r="AJ55" i="4" s="1"/>
  <c r="AE62" i="5"/>
  <c r="AM62" i="5" s="1"/>
  <c r="S25" i="4"/>
  <c r="AK25" i="4" s="1"/>
  <c r="S41" i="4"/>
  <c r="AK41" i="4" s="1"/>
  <c r="AE31" i="7"/>
  <c r="AM31" i="7" s="1"/>
  <c r="S18" i="7"/>
  <c r="AK18" i="7" s="1"/>
  <c r="S28" i="4"/>
  <c r="AK28" i="4" s="1"/>
  <c r="Y10" i="5"/>
  <c r="AL10" i="5" s="1"/>
  <c r="Y26" i="5"/>
  <c r="AL26" i="5" s="1"/>
  <c r="S12" i="7"/>
  <c r="AK12" i="7" s="1"/>
  <c r="Y67" i="7"/>
  <c r="AL67" i="7" s="1"/>
  <c r="AE7" i="4"/>
  <c r="AM7" i="4" s="1"/>
  <c r="M38" i="4"/>
  <c r="AJ38" i="4" s="1"/>
  <c r="AF38" i="4" s="1"/>
  <c r="S57" i="7"/>
  <c r="AK57" i="7" s="1"/>
  <c r="Y42" i="4"/>
  <c r="AL42" i="4" s="1"/>
  <c r="M35" i="6"/>
  <c r="AJ35" i="6" s="1"/>
  <c r="Y39" i="5"/>
  <c r="AL39" i="5" s="1"/>
  <c r="AE12" i="5"/>
  <c r="AM12" i="5" s="1"/>
  <c r="S43" i="7"/>
  <c r="AK43" i="7" s="1"/>
  <c r="M51" i="4"/>
  <c r="AJ51" i="4" s="1"/>
  <c r="M71" i="4"/>
  <c r="AJ71" i="4" s="1"/>
  <c r="AF71" i="4" s="1"/>
  <c r="S23" i="7"/>
  <c r="AK23" i="7" s="1"/>
  <c r="Y6" i="5"/>
  <c r="AL6" i="5" s="1"/>
  <c r="AE8" i="6"/>
  <c r="AM8" i="6" s="1"/>
  <c r="AE6" i="7"/>
  <c r="AM6" i="7" s="1"/>
  <c r="S16" i="6"/>
  <c r="AK16" i="6" s="1"/>
  <c r="Y5" i="4"/>
  <c r="AL5" i="4" s="1"/>
  <c r="M36" i="7"/>
  <c r="AJ36" i="7" s="1"/>
  <c r="S62" i="4"/>
  <c r="AK62" i="4" s="1"/>
  <c r="M33" i="6"/>
  <c r="AJ33" i="6" s="1"/>
  <c r="Y54" i="7"/>
  <c r="AL54" i="7" s="1"/>
  <c r="M70" i="4"/>
  <c r="AJ70" i="4" s="1"/>
  <c r="AF70" i="4" s="1"/>
  <c r="AE60" i="5"/>
  <c r="AM60" i="5" s="1"/>
  <c r="AE23" i="7"/>
  <c r="AM23" i="7" s="1"/>
  <c r="M15" i="6"/>
  <c r="AJ15" i="6" s="1"/>
  <c r="M5" i="7"/>
  <c r="AJ5" i="7" s="1"/>
  <c r="AE34" i="5"/>
  <c r="AM34" i="5" s="1"/>
  <c r="M6" i="5"/>
  <c r="AJ6" i="5" s="1"/>
  <c r="AE12" i="4"/>
  <c r="AM12" i="4" s="1"/>
  <c r="AE19" i="7"/>
  <c r="AM19" i="7" s="1"/>
  <c r="Y16" i="5"/>
  <c r="AL16" i="5" s="1"/>
  <c r="Y29" i="7"/>
  <c r="AL29" i="7" s="1"/>
  <c r="AE59" i="7"/>
  <c r="AM59" i="7" s="1"/>
  <c r="S32" i="6"/>
  <c r="AK32" i="6" s="1"/>
  <c r="Y75" i="4"/>
  <c r="AL75" i="4" s="1"/>
  <c r="Y29" i="4"/>
  <c r="AL29" i="4" s="1"/>
  <c r="Y22" i="6"/>
  <c r="AL22" i="6" s="1"/>
  <c r="AE6" i="4"/>
  <c r="AM6" i="4" s="1"/>
  <c r="Y47" i="6"/>
  <c r="AL47" i="6" s="1"/>
  <c r="Y27" i="6"/>
  <c r="AL27" i="6" s="1"/>
  <c r="S5" i="7"/>
  <c r="AK5" i="7" s="1"/>
  <c r="S23" i="5"/>
  <c r="AK23" i="5" s="1"/>
  <c r="AE43" i="5"/>
  <c r="AM43" i="5" s="1"/>
  <c r="M33" i="7"/>
  <c r="AJ33" i="7" s="1"/>
  <c r="S45" i="4"/>
  <c r="AK45" i="4" s="1"/>
  <c r="S63" i="4"/>
  <c r="AK63" i="4" s="1"/>
  <c r="Y42" i="7"/>
  <c r="AL42" i="7" s="1"/>
  <c r="AE50" i="5"/>
  <c r="AM50" i="5" s="1"/>
  <c r="Y16" i="7"/>
  <c r="AL16" i="7" s="1"/>
  <c r="M13" i="4"/>
  <c r="AJ13" i="4" s="1"/>
  <c r="AE6" i="5"/>
  <c r="AM6" i="5" s="1"/>
  <c r="AE33" i="7"/>
  <c r="AM33" i="7" s="1"/>
  <c r="S61" i="4"/>
  <c r="AK61" i="4" s="1"/>
  <c r="S62" i="5"/>
  <c r="AK62" i="5" s="1"/>
  <c r="Y48" i="5"/>
  <c r="AL48" i="5" s="1"/>
  <c r="AE10" i="7"/>
  <c r="AM10" i="7" s="1"/>
  <c r="M44" i="4"/>
  <c r="AJ44" i="4" s="1"/>
  <c r="AE23" i="5"/>
  <c r="AM23" i="5" s="1"/>
  <c r="M46" i="4"/>
  <c r="AJ46" i="4" s="1"/>
  <c r="AF46" i="4" s="1"/>
  <c r="S26" i="5"/>
  <c r="AK26" i="5" s="1"/>
  <c r="S44" i="5"/>
  <c r="AK44" i="5" s="1"/>
  <c r="M46" i="6"/>
  <c r="AJ46" i="6" s="1"/>
  <c r="S16" i="7"/>
  <c r="AK16" i="7" s="1"/>
  <c r="M22" i="4"/>
  <c r="AJ22" i="4" s="1"/>
  <c r="AF22" i="4" s="1"/>
  <c r="Y71" i="5"/>
  <c r="AL71" i="5" s="1"/>
  <c r="AE63" i="4"/>
  <c r="AM63" i="4" s="1"/>
  <c r="S72" i="4"/>
  <c r="AK72" i="4" s="1"/>
  <c r="M49" i="6"/>
  <c r="AJ49" i="6" s="1"/>
  <c r="AE40" i="6"/>
  <c r="AM40" i="6" s="1"/>
  <c r="Y72" i="4"/>
  <c r="AL72" i="4" s="1"/>
  <c r="Y56" i="7"/>
  <c r="AL56" i="7" s="1"/>
  <c r="M11" i="7"/>
  <c r="AJ11" i="7" s="1"/>
  <c r="S51" i="7"/>
  <c r="AK51" i="7" s="1"/>
  <c r="M42" i="6"/>
  <c r="AJ42" i="6" s="1"/>
  <c r="M51" i="7"/>
  <c r="AJ51" i="7" s="1"/>
  <c r="AE61" i="4"/>
  <c r="AM61" i="4" s="1"/>
  <c r="S33" i="5"/>
  <c r="AK33" i="5" s="1"/>
  <c r="S43" i="5"/>
  <c r="AK43" i="5" s="1"/>
  <c r="M70" i="5"/>
  <c r="AJ70" i="5" s="1"/>
  <c r="AF70" i="5" s="1"/>
  <c r="AE11" i="7"/>
  <c r="AM11" i="7" s="1"/>
  <c r="AE27" i="6"/>
  <c r="AM27" i="6" s="1"/>
  <c r="Y38" i="5"/>
  <c r="AL38" i="5" s="1"/>
  <c r="S14" i="5"/>
  <c r="AK14" i="5" s="1"/>
  <c r="M32" i="5"/>
  <c r="AJ32" i="5" s="1"/>
  <c r="AE66" i="7"/>
  <c r="AM66" i="7" s="1"/>
  <c r="Y13" i="4"/>
  <c r="AL13" i="4" s="1"/>
  <c r="Y25" i="6"/>
  <c r="AL25" i="6" s="1"/>
  <c r="M26" i="7"/>
  <c r="AJ26" i="7" s="1"/>
  <c r="AE43" i="7"/>
  <c r="AM43" i="7" s="1"/>
  <c r="AE48" i="6"/>
  <c r="AM48" i="6" s="1"/>
  <c r="S50" i="5"/>
  <c r="AK50" i="5" s="1"/>
  <c r="S37" i="5"/>
  <c r="AK37" i="5" s="1"/>
  <c r="S25" i="5"/>
  <c r="AK25" i="5" s="1"/>
  <c r="Y47" i="7"/>
  <c r="AL47" i="7" s="1"/>
  <c r="Y69" i="4"/>
  <c r="AL69" i="4" s="1"/>
  <c r="S49" i="6"/>
  <c r="AK49" i="6" s="1"/>
  <c r="S19" i="4"/>
  <c r="AK19" i="4" s="1"/>
  <c r="M25" i="4"/>
  <c r="AJ25" i="4" s="1"/>
  <c r="AE6" i="6"/>
  <c r="AM6" i="6" s="1"/>
  <c r="M48" i="5"/>
  <c r="AJ48" i="5" s="1"/>
  <c r="S69" i="7"/>
  <c r="AK69" i="7" s="1"/>
  <c r="M22" i="5"/>
  <c r="AJ22" i="5" s="1"/>
  <c r="M21" i="6"/>
  <c r="AJ21" i="6" s="1"/>
  <c r="AF21" i="6" s="1"/>
  <c r="S39" i="6"/>
  <c r="AK39" i="6" s="1"/>
  <c r="M32" i="7"/>
  <c r="AJ32" i="7" s="1"/>
  <c r="Y12" i="5"/>
  <c r="AL12" i="5" s="1"/>
  <c r="Y15" i="4"/>
  <c r="AL15" i="4" s="1"/>
  <c r="Y24" i="5"/>
  <c r="AL24" i="5" s="1"/>
  <c r="S31" i="6"/>
  <c r="AK31" i="6" s="1"/>
  <c r="AE31" i="6"/>
  <c r="AM31" i="6" s="1"/>
  <c r="M46" i="5"/>
  <c r="AJ46" i="5" s="1"/>
  <c r="AF46" i="5" s="1"/>
  <c r="S58" i="5"/>
  <c r="AK58" i="5" s="1"/>
  <c r="S45" i="5"/>
  <c r="AK45" i="5" s="1"/>
  <c r="AE32" i="4"/>
  <c r="AM32" i="4" s="1"/>
  <c r="Y27" i="5"/>
  <c r="AL27" i="5" s="1"/>
  <c r="AE45" i="6"/>
  <c r="AM45" i="6" s="1"/>
  <c r="AE41" i="6"/>
  <c r="AM41" i="6" s="1"/>
  <c r="Y64" i="7"/>
  <c r="AL64" i="7" s="1"/>
  <c r="M22" i="7"/>
  <c r="AJ22" i="7" s="1"/>
  <c r="M61" i="4"/>
  <c r="AJ61" i="4" s="1"/>
  <c r="S12" i="6"/>
  <c r="AK12" i="6" s="1"/>
  <c r="M25" i="5"/>
  <c r="AJ25" i="5" s="1"/>
  <c r="AE11" i="5"/>
  <c r="AM11" i="5" s="1"/>
  <c r="Y51" i="7"/>
  <c r="AL51" i="7" s="1"/>
  <c r="AE36" i="5"/>
  <c r="AM36" i="5" s="1"/>
  <c r="Y28" i="4"/>
  <c r="AL28" i="4" s="1"/>
  <c r="AE58" i="5"/>
  <c r="AM58" i="5" s="1"/>
  <c r="S68" i="7"/>
  <c r="AK68" i="7" s="1"/>
  <c r="S67" i="7"/>
  <c r="AK67" i="7" s="1"/>
  <c r="M68" i="7"/>
  <c r="AJ68" i="7" s="1"/>
  <c r="AF27" i="7"/>
  <c r="AF52" i="5"/>
  <c r="AF63" i="5"/>
  <c r="AF63" i="7"/>
  <c r="AF71" i="7"/>
  <c r="AF21" i="4"/>
  <c r="AF58" i="4"/>
  <c r="AF9" i="6"/>
  <c r="AF17" i="7"/>
  <c r="AF78" i="5"/>
  <c r="AF5" i="6"/>
  <c r="AF50" i="4"/>
  <c r="AF18" i="4"/>
  <c r="AF17" i="4"/>
  <c r="AF48" i="4"/>
  <c r="AF24" i="4"/>
  <c r="AF8" i="7"/>
  <c r="AF25" i="7"/>
  <c r="AF56" i="4"/>
  <c r="AF21" i="7"/>
  <c r="AF73" i="5"/>
  <c r="AF7" i="5"/>
  <c r="AF20" i="4"/>
  <c r="AF53" i="7"/>
  <c r="AF14" i="7"/>
  <c r="AF70" i="7"/>
  <c r="AF60" i="7"/>
  <c r="AF64" i="5"/>
  <c r="AF28" i="6"/>
  <c r="AF8" i="5"/>
  <c r="AF61" i="7"/>
  <c r="AF9" i="4"/>
  <c r="AF41" i="7"/>
  <c r="AF19" i="6"/>
  <c r="AF62" i="7"/>
  <c r="AF58" i="7"/>
  <c r="AF13" i="7"/>
  <c r="AF32" i="7" l="1"/>
  <c r="AF44" i="4"/>
  <c r="AF15" i="6"/>
  <c r="AF48" i="6"/>
  <c r="AF29" i="7"/>
  <c r="AF59" i="5"/>
  <c r="AF36" i="6"/>
  <c r="AF17" i="6"/>
  <c r="AF5" i="5"/>
  <c r="AF13" i="6"/>
  <c r="AF53" i="4"/>
  <c r="AF54" i="4"/>
  <c r="AF32" i="5"/>
  <c r="AF37" i="6"/>
  <c r="AF30" i="4"/>
  <c r="AF22" i="7"/>
  <c r="AF68" i="7"/>
  <c r="AF22" i="5"/>
  <c r="AF42" i="6"/>
  <c r="AF36" i="7"/>
  <c r="AF51" i="4"/>
  <c r="AF35" i="6"/>
  <c r="AF34" i="7"/>
  <c r="AF57" i="5"/>
  <c r="AF33" i="6"/>
  <c r="AF55" i="4"/>
  <c r="AF32" i="6"/>
  <c r="AF38" i="6"/>
  <c r="AF61" i="4"/>
  <c r="AF48" i="5"/>
  <c r="AF26" i="7"/>
  <c r="AF11" i="7"/>
  <c r="AF49" i="6"/>
  <c r="AF33" i="7"/>
  <c r="AF6" i="5"/>
  <c r="AF14" i="5"/>
  <c r="AF11" i="5"/>
  <c r="AF60" i="4"/>
  <c r="AF61" i="5"/>
  <c r="AF56" i="5"/>
  <c r="AF23" i="7"/>
  <c r="AF43" i="7"/>
  <c r="AF35" i="5"/>
  <c r="AF28" i="4"/>
  <c r="AF33" i="5"/>
  <c r="AF66" i="5"/>
  <c r="AF4" i="5"/>
  <c r="AF46" i="7"/>
  <c r="AF67" i="5"/>
  <c r="AF12" i="4"/>
  <c r="AF27" i="5"/>
  <c r="AF26" i="5"/>
  <c r="AF41" i="4"/>
  <c r="AF12" i="6"/>
  <c r="AF63" i="4"/>
  <c r="AF64" i="7"/>
  <c r="AF6" i="4"/>
  <c r="AF58" i="5"/>
  <c r="AF4" i="7"/>
  <c r="AF57" i="7"/>
  <c r="AF69" i="4"/>
  <c r="AF49" i="7"/>
  <c r="AF42" i="4"/>
  <c r="AF44" i="7"/>
  <c r="AF37" i="7"/>
  <c r="AF51" i="7"/>
  <c r="AF62" i="4"/>
  <c r="AF59" i="7"/>
  <c r="AF44" i="6"/>
  <c r="AF6" i="6"/>
  <c r="AF49" i="5"/>
  <c r="AF14" i="6"/>
  <c r="AF39" i="6"/>
  <c r="AF47" i="5"/>
  <c r="AF7" i="4"/>
  <c r="AF27" i="6"/>
  <c r="AF40" i="6"/>
  <c r="AF24" i="5"/>
  <c r="AF10" i="6"/>
  <c r="AF13" i="5"/>
  <c r="AF20" i="5"/>
  <c r="AF67" i="7"/>
  <c r="AF75" i="4"/>
  <c r="AF45" i="5"/>
  <c r="AF31" i="6"/>
  <c r="AF55" i="7"/>
  <c r="AF17" i="5"/>
  <c r="AF26" i="4"/>
  <c r="AF42" i="7"/>
  <c r="AF4" i="6"/>
  <c r="AF47" i="7"/>
  <c r="AF25" i="5"/>
  <c r="AF25" i="4"/>
  <c r="AF46" i="6"/>
  <c r="AF13" i="4"/>
  <c r="AF5" i="7"/>
  <c r="AF12" i="5"/>
  <c r="AF22" i="6"/>
  <c r="AF69" i="7"/>
  <c r="AF66" i="7"/>
  <c r="AF60" i="5"/>
  <c r="AF38" i="5"/>
  <c r="AF41" i="6"/>
  <c r="AF25" i="6"/>
  <c r="AF45" i="7"/>
  <c r="AF10" i="7"/>
  <c r="AF37" i="5"/>
  <c r="AF23" i="5"/>
  <c r="AF38" i="7"/>
  <c r="AF24" i="6"/>
  <c r="AF45" i="6"/>
  <c r="AF6" i="7"/>
  <c r="AF48" i="7"/>
  <c r="AF73" i="4"/>
  <c r="AF18" i="6"/>
  <c r="AF10" i="5"/>
  <c r="AF15" i="4"/>
  <c r="AF31" i="7"/>
  <c r="AF36" i="5"/>
  <c r="AF54" i="7"/>
  <c r="AF8" i="6"/>
  <c r="AF39" i="5"/>
  <c r="AF5" i="4"/>
  <c r="AF65" i="7"/>
  <c r="AF39" i="4"/>
  <c r="AF72" i="4"/>
  <c r="AF14" i="4"/>
  <c r="AF16" i="7"/>
  <c r="AF4" i="4"/>
  <c r="AF43" i="5"/>
  <c r="AF72" i="7"/>
  <c r="AF45" i="4"/>
  <c r="AF34" i="5"/>
  <c r="AF56" i="7"/>
  <c r="AF50" i="5"/>
  <c r="AF52" i="4"/>
  <c r="AF29" i="4"/>
  <c r="AF16" i="5"/>
  <c r="AF47" i="6"/>
  <c r="AF68" i="5"/>
  <c r="AF19" i="7"/>
  <c r="AF16" i="6"/>
  <c r="AF26" i="6"/>
  <c r="AF12" i="7"/>
  <c r="AF62" i="5"/>
  <c r="AF28" i="7"/>
  <c r="AF71" i="5"/>
  <c r="AF34" i="6"/>
  <c r="AF44" i="5"/>
  <c r="AF19" i="4"/>
  <c r="AF51" i="5"/>
  <c r="AF18" i="7"/>
  <c r="AF40" i="4"/>
  <c r="AF37" i="4"/>
  <c r="AF50" i="7"/>
  <c r="AF31" i="4"/>
  <c r="AF32" i="4"/>
  <c r="AF35" i="7"/>
</calcChain>
</file>

<file path=xl/sharedStrings.xml><?xml version="1.0" encoding="utf-8"?>
<sst xmlns="http://schemas.openxmlformats.org/spreadsheetml/2006/main" count="2142" uniqueCount="413">
  <si>
    <t>Points Scoring System for Throws GP</t>
  </si>
  <si>
    <t>Senior Men</t>
  </si>
  <si>
    <t>Senior Women</t>
  </si>
  <si>
    <t>Points</t>
  </si>
  <si>
    <t>Event</t>
  </si>
  <si>
    <t>PO 10</t>
  </si>
  <si>
    <t>Grade 1</t>
  </si>
  <si>
    <t>Grade 2</t>
  </si>
  <si>
    <t>Grade 3</t>
  </si>
  <si>
    <t>Grade 4</t>
  </si>
  <si>
    <t>Shot</t>
  </si>
  <si>
    <t xml:space="preserve">Discus </t>
  </si>
  <si>
    <t>Hammer</t>
  </si>
  <si>
    <t xml:space="preserve">Javelin </t>
  </si>
  <si>
    <t>Javelin</t>
  </si>
  <si>
    <t>U20 Men</t>
  </si>
  <si>
    <t>U20 Women</t>
  </si>
  <si>
    <t>U17 Men</t>
  </si>
  <si>
    <t>U17 Women</t>
  </si>
  <si>
    <t>U15 Boys</t>
  </si>
  <si>
    <t>U15 Girls</t>
  </si>
  <si>
    <t>U13 Boys</t>
  </si>
  <si>
    <t>U13 Girls</t>
  </si>
  <si>
    <t>1 Point Bonus for PB</t>
  </si>
  <si>
    <t>Prizes awarded through all age groups only if more than 3 contenders at 3 out of 4 events</t>
  </si>
  <si>
    <t>Cumulative total points for best 3 meets</t>
  </si>
  <si>
    <t>If less than 3 meets best cumulative total</t>
  </si>
  <si>
    <t>Income generated from Throws entries will provide Throws prizes</t>
  </si>
  <si>
    <t>Medals in U13 Events</t>
  </si>
  <si>
    <t>IPC Events yet to be decided</t>
  </si>
  <si>
    <t>If no previously recorded PB then the result will be a PB</t>
  </si>
  <si>
    <t>SHOT</t>
  </si>
  <si>
    <t>SM</t>
  </si>
  <si>
    <t>U20M</t>
  </si>
  <si>
    <t>U17M</t>
  </si>
  <si>
    <t>U15M</t>
  </si>
  <si>
    <t>U13M</t>
  </si>
  <si>
    <t>SW</t>
  </si>
  <si>
    <t>U20W</t>
  </si>
  <si>
    <t>U17W</t>
  </si>
  <si>
    <t>U15W</t>
  </si>
  <si>
    <t>U13W</t>
  </si>
  <si>
    <t>Po10</t>
  </si>
  <si>
    <t>DISCUS</t>
  </si>
  <si>
    <t>HAMMER</t>
  </si>
  <si>
    <t>JAVELIN</t>
  </si>
  <si>
    <t>Meeting 1</t>
  </si>
  <si>
    <t>Meeting 2</t>
  </si>
  <si>
    <t>Meeting 3</t>
  </si>
  <si>
    <t>Age group</t>
  </si>
  <si>
    <t>Weight</t>
  </si>
  <si>
    <t>First name</t>
  </si>
  <si>
    <t>Surname</t>
  </si>
  <si>
    <t>Club</t>
  </si>
  <si>
    <t>PB</t>
  </si>
  <si>
    <t>Event Number</t>
  </si>
  <si>
    <t>Distance</t>
  </si>
  <si>
    <t>GP Points</t>
  </si>
  <si>
    <t>PB points</t>
  </si>
  <si>
    <t>Total Points</t>
  </si>
  <si>
    <t>SP</t>
  </si>
  <si>
    <t>Graham</t>
  </si>
  <si>
    <t>4kg</t>
  </si>
  <si>
    <t>3kg</t>
  </si>
  <si>
    <t>Forth Valley Flyers</t>
  </si>
  <si>
    <t>David</t>
  </si>
  <si>
    <t>F37</t>
  </si>
  <si>
    <t>DT</t>
  </si>
  <si>
    <t>1kg</t>
  </si>
  <si>
    <t>HT</t>
  </si>
  <si>
    <t>Jones</t>
  </si>
  <si>
    <t>JT</t>
  </si>
  <si>
    <t>Classification</t>
  </si>
  <si>
    <t>Seated discus</t>
  </si>
  <si>
    <t>F32</t>
  </si>
  <si>
    <t>Condie</t>
  </si>
  <si>
    <t>Red Star AC</t>
  </si>
  <si>
    <t>W35</t>
  </si>
  <si>
    <t>Seated Club</t>
  </si>
  <si>
    <t>Kirsy</t>
  </si>
  <si>
    <t>Soutar</t>
  </si>
  <si>
    <t>Seated Javelin</t>
  </si>
  <si>
    <t>Seated Shot</t>
  </si>
  <si>
    <t>Meeting 4</t>
  </si>
  <si>
    <t>Total Points - best three events</t>
  </si>
  <si>
    <t>Discus</t>
  </si>
  <si>
    <t>Saturday 20th May 2017</t>
  </si>
  <si>
    <t>Saturday 8th April 2017</t>
  </si>
  <si>
    <t>Saturday 24th June 2017</t>
  </si>
  <si>
    <t>Saturday 9th September 2017</t>
  </si>
  <si>
    <t>2.72kg</t>
  </si>
  <si>
    <t>3.25kg</t>
  </si>
  <si>
    <t>5kg</t>
  </si>
  <si>
    <t>6kg</t>
  </si>
  <si>
    <t>7.2kg</t>
  </si>
  <si>
    <t>M35</t>
  </si>
  <si>
    <t>7.26kg</t>
  </si>
  <si>
    <t>W55</t>
  </si>
  <si>
    <t>F35</t>
  </si>
  <si>
    <t>U11M</t>
  </si>
  <si>
    <t>U11W</t>
  </si>
  <si>
    <t>2kg</t>
  </si>
  <si>
    <t>Emma</t>
  </si>
  <si>
    <t>Solley</t>
  </si>
  <si>
    <t xml:space="preserve">Sarah </t>
  </si>
  <si>
    <t>Dyer</t>
  </si>
  <si>
    <t>Edinburgh AC</t>
  </si>
  <si>
    <t>400grm</t>
  </si>
  <si>
    <t>Kilbarchan AAC</t>
  </si>
  <si>
    <t>Stephanie</t>
  </si>
  <si>
    <t>Fowler</t>
  </si>
  <si>
    <t>500grm</t>
  </si>
  <si>
    <t>Keira</t>
  </si>
  <si>
    <t>Waddell</t>
  </si>
  <si>
    <t>Eyers</t>
  </si>
  <si>
    <t>Caithness AAC</t>
  </si>
  <si>
    <t>Stella</t>
  </si>
  <si>
    <t>Couts</t>
  </si>
  <si>
    <t>Cumbernauld</t>
  </si>
  <si>
    <t>0.75kg</t>
  </si>
  <si>
    <t>Coutts</t>
  </si>
  <si>
    <t>Claire</t>
  </si>
  <si>
    <t>Cameron</t>
  </si>
  <si>
    <t>VP-Glasgow AC</t>
  </si>
  <si>
    <t>VP-Glasgow-AC</t>
  </si>
  <si>
    <t>Shona</t>
  </si>
  <si>
    <t>Crossan</t>
  </si>
  <si>
    <t>Shettleston Harriers</t>
  </si>
  <si>
    <t>Dylan</t>
  </si>
  <si>
    <t>Keville</t>
  </si>
  <si>
    <t>North Shields Polytechnic</t>
  </si>
  <si>
    <t>1.75kg</t>
  </si>
  <si>
    <t>800grm</t>
  </si>
  <si>
    <t>Ellen</t>
  </si>
  <si>
    <t>Ranklin</t>
  </si>
  <si>
    <t>1.5kg</t>
  </si>
  <si>
    <t>Matthew</t>
  </si>
  <si>
    <t>Law</t>
  </si>
  <si>
    <t>Arbroath&amp;Dist</t>
  </si>
  <si>
    <t>Danny</t>
  </si>
  <si>
    <t>Gracie</t>
  </si>
  <si>
    <t>Annan and Dist</t>
  </si>
  <si>
    <t>1.25kg</t>
  </si>
  <si>
    <t>Annan&amp; Dist</t>
  </si>
  <si>
    <t>Annan&amp;Dist</t>
  </si>
  <si>
    <t>Dunfermline T&amp;F Club</t>
  </si>
  <si>
    <t>Kelsey</t>
  </si>
  <si>
    <t>Barbour</t>
  </si>
  <si>
    <t>Inverness Harriers</t>
  </si>
  <si>
    <t>John</t>
  </si>
  <si>
    <t>Angus</t>
  </si>
  <si>
    <t>Aberdeen</t>
  </si>
  <si>
    <t>Katie</t>
  </si>
  <si>
    <t>Ord</t>
  </si>
  <si>
    <t>Lauryn</t>
  </si>
  <si>
    <t>Wood</t>
  </si>
  <si>
    <t>Perth Strathtay</t>
  </si>
  <si>
    <t>Perth Strath</t>
  </si>
  <si>
    <t>Craig</t>
  </si>
  <si>
    <t>Watts</t>
  </si>
  <si>
    <t>Lallah</t>
  </si>
  <si>
    <t>Paddy</t>
  </si>
  <si>
    <t>Dunne</t>
  </si>
  <si>
    <t>W50</t>
  </si>
  <si>
    <t>Julie</t>
  </si>
  <si>
    <t>Porter</t>
  </si>
  <si>
    <t>Pitrreavie AC</t>
  </si>
  <si>
    <t>Rebecca</t>
  </si>
  <si>
    <t>Herts Phoenix</t>
  </si>
  <si>
    <t>Finbar</t>
  </si>
  <si>
    <t xml:space="preserve">David </t>
  </si>
  <si>
    <t>Rose</t>
  </si>
  <si>
    <t>Perth Strathtay Harriers</t>
  </si>
  <si>
    <t>Rebekah</t>
  </si>
  <si>
    <t>Ruairidh</t>
  </si>
  <si>
    <t>Scott-Brown</t>
  </si>
  <si>
    <t>700grm</t>
  </si>
  <si>
    <t>Rachel</t>
  </si>
  <si>
    <t>MacLennan</t>
  </si>
  <si>
    <t>Inverness Harriers AAC</t>
  </si>
  <si>
    <t>Andrew</t>
  </si>
  <si>
    <t>Peck</t>
  </si>
  <si>
    <t>Ben</t>
  </si>
  <si>
    <t>Wightman</t>
  </si>
  <si>
    <t>Colette</t>
  </si>
  <si>
    <t>Doran</t>
  </si>
  <si>
    <t>Wigan Harriers</t>
  </si>
  <si>
    <t>600grm</t>
  </si>
  <si>
    <t>MacIntosh</t>
  </si>
  <si>
    <t xml:space="preserve">Oliver </t>
  </si>
  <si>
    <t>Nash</t>
  </si>
  <si>
    <t>Abderdeen AAC</t>
  </si>
  <si>
    <t>Connor</t>
  </si>
  <si>
    <t>Currie</t>
  </si>
  <si>
    <t xml:space="preserve">Team East Lothian </t>
  </si>
  <si>
    <t>Team East Lothian</t>
  </si>
  <si>
    <t>Costello</t>
  </si>
  <si>
    <t>Kilbarchan</t>
  </si>
  <si>
    <t>Chris</t>
  </si>
  <si>
    <t>Mackay</t>
  </si>
  <si>
    <t>Giffnock North AAC</t>
  </si>
  <si>
    <t>Grace</t>
  </si>
  <si>
    <t>Thompson</t>
  </si>
  <si>
    <t>Kara</t>
  </si>
  <si>
    <t>Heather</t>
  </si>
  <si>
    <t>Fawcett</t>
  </si>
  <si>
    <t>Matt</t>
  </si>
  <si>
    <t>MacFarlane</t>
  </si>
  <si>
    <t>Amy</t>
  </si>
  <si>
    <t>Colliar</t>
  </si>
  <si>
    <t>Harrison</t>
  </si>
  <si>
    <t>Kerr</t>
  </si>
  <si>
    <t>Law &amp; District AAC</t>
  </si>
  <si>
    <t>Ruaridh</t>
  </si>
  <si>
    <t>Gray</t>
  </si>
  <si>
    <t>Rae</t>
  </si>
  <si>
    <t>Unattached</t>
  </si>
  <si>
    <t>Samuel</t>
  </si>
  <si>
    <t>Briggs</t>
  </si>
  <si>
    <t>Falkirk Victoria Harriers</t>
  </si>
  <si>
    <t>Lang</t>
  </si>
  <si>
    <t>Morpeth Harriers</t>
  </si>
  <si>
    <t>Hayley</t>
  </si>
  <si>
    <t>Berry</t>
  </si>
  <si>
    <t>Alice</t>
  </si>
  <si>
    <t>Baxendale</t>
  </si>
  <si>
    <t>McFarlane</t>
  </si>
  <si>
    <t>Ross County AC</t>
  </si>
  <si>
    <t>Sara</t>
  </si>
  <si>
    <t>Kilmarnock H&amp;AC</t>
  </si>
  <si>
    <t>Cal</t>
  </si>
  <si>
    <t>McLennan</t>
  </si>
  <si>
    <t xml:space="preserve">Craig </t>
  </si>
  <si>
    <t>Wilson</t>
  </si>
  <si>
    <t>Shannon</t>
  </si>
  <si>
    <t>Cian</t>
  </si>
  <si>
    <t>Moray Road Runners</t>
  </si>
  <si>
    <t>Paul</t>
  </si>
  <si>
    <t>Wilby</t>
  </si>
  <si>
    <t>Elliot</t>
  </si>
  <si>
    <t>Armstrong</t>
  </si>
  <si>
    <t>Chatham</t>
  </si>
  <si>
    <t>Fiona</t>
  </si>
  <si>
    <t>Flockhart</t>
  </si>
  <si>
    <t>Harry</t>
  </si>
  <si>
    <t>Zagorski</t>
  </si>
  <si>
    <t>Mary</t>
  </si>
  <si>
    <t xml:space="preserve">Shane </t>
  </si>
  <si>
    <t>Hand</t>
  </si>
  <si>
    <t>Oliver</t>
  </si>
  <si>
    <t>Maher</t>
  </si>
  <si>
    <t>Imogen</t>
  </si>
  <si>
    <t>Martyna</t>
  </si>
  <si>
    <t>Kolan</t>
  </si>
  <si>
    <t>George</t>
  </si>
  <si>
    <t>Evans</t>
  </si>
  <si>
    <t>Shaftesbury Barnet Harriers</t>
  </si>
  <si>
    <t>Jessica</t>
  </si>
  <si>
    <t>Forrest</t>
  </si>
  <si>
    <t>Waldron</t>
  </si>
  <si>
    <t xml:space="preserve">Amy </t>
  </si>
  <si>
    <t>Leith</t>
  </si>
  <si>
    <t>Ayr Seaforth AAC</t>
  </si>
  <si>
    <t>Lily</t>
  </si>
  <si>
    <t>Arrundale</t>
  </si>
  <si>
    <t>Ednburgh AC</t>
  </si>
  <si>
    <t>Chirnside Chasers</t>
  </si>
  <si>
    <t>Little</t>
  </si>
  <si>
    <t>Rosie</t>
  </si>
  <si>
    <t>Sharples</t>
  </si>
  <si>
    <t>Alison</t>
  </si>
  <si>
    <t>Pringle</t>
  </si>
  <si>
    <t>Annan &amp; District AC</t>
  </si>
  <si>
    <t>M75</t>
  </si>
  <si>
    <t>Gentleman</t>
  </si>
  <si>
    <t>McOmish</t>
  </si>
  <si>
    <t>Lasswade AAC</t>
  </si>
  <si>
    <t>Callum</t>
  </si>
  <si>
    <t>Alexander</t>
  </si>
  <si>
    <t>Shaun</t>
  </si>
  <si>
    <t>Golden</t>
  </si>
  <si>
    <t>Fairley</t>
  </si>
  <si>
    <t>Livingston &amp; District</t>
  </si>
  <si>
    <t>Sharon</t>
  </si>
  <si>
    <t>Grierson</t>
  </si>
  <si>
    <t>Lees</t>
  </si>
  <si>
    <t>Larkhall YMCA Harriers</t>
  </si>
  <si>
    <t>Lewis</t>
  </si>
  <si>
    <t>Russell</t>
  </si>
  <si>
    <t>Porterfield</t>
  </si>
  <si>
    <t>Mhairi</t>
  </si>
  <si>
    <t>Portfield</t>
  </si>
  <si>
    <t xml:space="preserve">Bobby </t>
  </si>
  <si>
    <t>April</t>
  </si>
  <si>
    <t>Heggie</t>
  </si>
  <si>
    <t xml:space="preserve">Steven </t>
  </si>
  <si>
    <t>Sey</t>
  </si>
  <si>
    <t>Aberdeen AC</t>
  </si>
  <si>
    <t>Pugh</t>
  </si>
  <si>
    <t>Patricia</t>
  </si>
  <si>
    <t xml:space="preserve">W50   </t>
  </si>
  <si>
    <t>Phillips</t>
  </si>
  <si>
    <t xml:space="preserve">3kg </t>
  </si>
  <si>
    <t>Robert</t>
  </si>
  <si>
    <t>Joanne</t>
  </si>
  <si>
    <t>Welch</t>
  </si>
  <si>
    <t>Michael</t>
  </si>
  <si>
    <t>Haddington Running Club</t>
  </si>
  <si>
    <t>Arbroath &amp; District AC</t>
  </si>
  <si>
    <t>Ciaran</t>
  </si>
  <si>
    <t>Wright</t>
  </si>
  <si>
    <t>Gunn</t>
  </si>
  <si>
    <t>Montrose &amp; District AC</t>
  </si>
  <si>
    <t>W40</t>
  </si>
  <si>
    <t>Lee-Ann</t>
  </si>
  <si>
    <t>Imran</t>
  </si>
  <si>
    <t>Hossian</t>
  </si>
  <si>
    <t>Boules</t>
  </si>
  <si>
    <t>Livingston &amp; District AAC</t>
  </si>
  <si>
    <t>Connaire</t>
  </si>
  <si>
    <t>McLindon</t>
  </si>
  <si>
    <t>Finlay</t>
  </si>
  <si>
    <t>MacLeay</t>
  </si>
  <si>
    <t>Cathcart</t>
  </si>
  <si>
    <t>Moorfoot Runners</t>
  </si>
  <si>
    <t>Arran</t>
  </si>
  <si>
    <t>Kennedy</t>
  </si>
  <si>
    <t>Cumbernauld AAC</t>
  </si>
  <si>
    <t>Alix</t>
  </si>
  <si>
    <t>Mellon</t>
  </si>
  <si>
    <t>Liam</t>
  </si>
  <si>
    <t>Nolan</t>
  </si>
  <si>
    <t>Pitreavie AAC</t>
  </si>
  <si>
    <t>Bill</t>
  </si>
  <si>
    <t>F44</t>
  </si>
  <si>
    <t>T20</t>
  </si>
  <si>
    <t>Sarurday 08 April 2017</t>
  </si>
  <si>
    <t>Saturday 20 May 2017</t>
  </si>
  <si>
    <t>Saturday 24 June 2017</t>
  </si>
  <si>
    <t>Saturday 09 September 2017</t>
  </si>
  <si>
    <t>Gough</t>
  </si>
  <si>
    <t>2A</t>
  </si>
  <si>
    <t>3A</t>
  </si>
  <si>
    <t>3B</t>
  </si>
  <si>
    <t>2B</t>
  </si>
  <si>
    <t>U18M</t>
  </si>
  <si>
    <t>William</t>
  </si>
  <si>
    <t>L/H</t>
  </si>
  <si>
    <t>Bob</t>
  </si>
  <si>
    <t>Masson</t>
  </si>
  <si>
    <t>Meghan</t>
  </si>
  <si>
    <t>M37</t>
  </si>
  <si>
    <t>Nicky</t>
  </si>
  <si>
    <t>Stone</t>
  </si>
  <si>
    <t>Nairn Area AAC</t>
  </si>
  <si>
    <t>Gabriel</t>
  </si>
  <si>
    <t>Joe</t>
  </si>
  <si>
    <t>Macpherson</t>
  </si>
  <si>
    <t xml:space="preserve">Rose </t>
  </si>
  <si>
    <t>McClatchey</t>
  </si>
  <si>
    <t xml:space="preserve">Heather </t>
  </si>
  <si>
    <t>Welsh</t>
  </si>
  <si>
    <t>F55</t>
  </si>
  <si>
    <t>Lee</t>
  </si>
  <si>
    <t>Lower</t>
  </si>
  <si>
    <t>Nithsdale AC</t>
  </si>
  <si>
    <t>Saunders</t>
  </si>
  <si>
    <t>M48</t>
  </si>
  <si>
    <t>Ogilvie</t>
  </si>
  <si>
    <t>Preiss</t>
  </si>
  <si>
    <t>Claudia</t>
  </si>
  <si>
    <t>Gemma</t>
  </si>
  <si>
    <t>Durham City Harriers</t>
  </si>
  <si>
    <t>Pasotti</t>
  </si>
  <si>
    <t>Orkney AC</t>
  </si>
  <si>
    <t xml:space="preserve">Alexander </t>
  </si>
  <si>
    <t xml:space="preserve"> </t>
  </si>
  <si>
    <t>Ruby</t>
  </si>
  <si>
    <t>Dunkley</t>
  </si>
  <si>
    <t>Daniel</t>
  </si>
  <si>
    <t>McClathchey</t>
  </si>
  <si>
    <t>Zak</t>
  </si>
  <si>
    <t>Stewart</t>
  </si>
  <si>
    <t>Sam</t>
  </si>
  <si>
    <t>Burnett</t>
  </si>
  <si>
    <t>Abderdeen AC</t>
  </si>
  <si>
    <t xml:space="preserve">Watt </t>
  </si>
  <si>
    <t>W53 F35</t>
  </si>
  <si>
    <t>Scott</t>
  </si>
  <si>
    <t>Alister</t>
  </si>
  <si>
    <t>W43</t>
  </si>
  <si>
    <t>Reuben</t>
  </si>
  <si>
    <t>Aberdeen AAC</t>
  </si>
  <si>
    <t>Josie</t>
  </si>
  <si>
    <t>Steele</t>
  </si>
  <si>
    <t xml:space="preserve">Andrew </t>
  </si>
  <si>
    <t>Dionne</t>
  </si>
  <si>
    <t>Milne</t>
  </si>
  <si>
    <t>Victor</t>
  </si>
  <si>
    <t>Jude-Eze</t>
  </si>
  <si>
    <t>Adrian</t>
  </si>
  <si>
    <t>Dzialek</t>
  </si>
  <si>
    <t>Inverness</t>
  </si>
  <si>
    <t>Hodi</t>
  </si>
  <si>
    <t>Hodie</t>
  </si>
  <si>
    <t>Watt</t>
  </si>
  <si>
    <t xml:space="preserve">Bob </t>
  </si>
  <si>
    <t>Adam</t>
  </si>
  <si>
    <t>Hobson</t>
  </si>
  <si>
    <t>Inverness AC</t>
  </si>
  <si>
    <t>Matty</t>
  </si>
  <si>
    <t>Papp</t>
  </si>
  <si>
    <t>M70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</si>
</sst>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2" fontId="0" fillId="0" borderId="0" xfId="0" applyNumberFormat="1"/>
    <xf numFmtId="0" fontId="6" fillId="0" borderId="0" xfId="0" applyFont="1"/>
    <xf numFmtId="2" fontId="0" fillId="0" borderId="1" xfId="0" applyNumberFormat="1" applyBorder="1"/>
    <xf numFmtId="0" fontId="0" fillId="0" borderId="2" xfId="0" applyBorder="1"/>
    <xf numFmtId="0" fontId="0" fillId="0" borderId="1" xfId="0" applyBorder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left"/>
    </xf>
    <xf numFmtId="1" fontId="0" fillId="0" borderId="0" xfId="0" applyNumberFormat="1" applyBorder="1"/>
    <xf numFmtId="0" fontId="7" fillId="0" borderId="1" xfId="0" applyFont="1" applyBorder="1"/>
    <xf numFmtId="2" fontId="2" fillId="0" borderId="1" xfId="0" applyNumberFormat="1" applyFont="1" applyBorder="1"/>
    <xf numFmtId="2" fontId="2" fillId="0" borderId="0" xfId="0" applyNumberFormat="1" applyFont="1"/>
    <xf numFmtId="0" fontId="2" fillId="0" borderId="2" xfId="0" applyFon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" fontId="7" fillId="0" borderId="0" xfId="0" applyNumberFormat="1" applyFont="1" applyBorder="1"/>
    <xf numFmtId="2" fontId="7" fillId="0" borderId="0" xfId="0" applyNumberFormat="1" applyFont="1"/>
    <xf numFmtId="0" fontId="7" fillId="0" borderId="2" xfId="0" applyFont="1" applyBorder="1"/>
    <xf numFmtId="0" fontId="8" fillId="0" borderId="0" xfId="0" applyFont="1"/>
    <xf numFmtId="3" fontId="2" fillId="0" borderId="0" xfId="0" applyNumberFormat="1" applyFont="1" applyBorder="1"/>
    <xf numFmtId="3" fontId="0" fillId="0" borderId="0" xfId="0" applyNumberFormat="1" applyBorder="1"/>
    <xf numFmtId="2" fontId="10" fillId="0" borderId="1" xfId="0" applyNumberFormat="1" applyFont="1" applyBorder="1"/>
    <xf numFmtId="0" fontId="10" fillId="0" borderId="1" xfId="0" applyFont="1" applyBorder="1"/>
    <xf numFmtId="2" fontId="7" fillId="0" borderId="1" xfId="0" applyNumberFormat="1" applyFont="1" applyBorder="1" applyAlignment="1"/>
    <xf numFmtId="2" fontId="0" fillId="0" borderId="1" xfId="0" applyNumberFormat="1" applyFont="1" applyBorder="1" applyAlignment="1"/>
    <xf numFmtId="2" fontId="0" fillId="0" borderId="1" xfId="0" applyNumberFormat="1" applyBorder="1" applyAlignment="1"/>
    <xf numFmtId="2" fontId="7" fillId="0" borderId="1" xfId="0" applyNumberFormat="1" applyFont="1" applyBorder="1"/>
    <xf numFmtId="2" fontId="9" fillId="0" borderId="1" xfId="0" applyNumberFormat="1" applyFont="1" applyBorder="1"/>
    <xf numFmtId="1" fontId="0" fillId="0" borderId="0" xfId="0" applyNumberFormat="1"/>
    <xf numFmtId="0" fontId="0" fillId="0" borderId="0" xfId="0" applyAlignment="1"/>
    <xf numFmtId="1" fontId="7" fillId="0" borderId="0" xfId="0" applyNumberFormat="1" applyFont="1"/>
    <xf numFmtId="0" fontId="11" fillId="0" borderId="0" xfId="0" applyFont="1"/>
    <xf numFmtId="0" fontId="7" fillId="0" borderId="3" xfId="0" applyFont="1" applyBorder="1"/>
    <xf numFmtId="0" fontId="2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4" xfId="0" applyFont="1" applyBorder="1"/>
    <xf numFmtId="0" fontId="0" fillId="0" borderId="4" xfId="0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2" fontId="2" fillId="0" borderId="1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2" fontId="8" fillId="0" borderId="1" xfId="0" applyNumberFormat="1" applyFont="1" applyBorder="1" applyAlignment="1">
      <alignment wrapText="1"/>
    </xf>
    <xf numFmtId="2" fontId="8" fillId="0" borderId="0" xfId="0" applyNumberFormat="1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 wrapText="1"/>
    </xf>
    <xf numFmtId="2" fontId="0" fillId="0" borderId="0" xfId="0" applyNumberFormat="1" applyBorder="1"/>
    <xf numFmtId="0" fontId="0" fillId="0" borderId="0" xfId="0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0" fillId="0" borderId="5" xfId="0" applyBorder="1"/>
    <xf numFmtId="0" fontId="2" fillId="0" borderId="1" xfId="0" applyFont="1" applyBorder="1"/>
    <xf numFmtId="0" fontId="15" fillId="0" borderId="0" xfId="0" applyFont="1" applyAlignment="1">
      <alignment wrapText="1"/>
    </xf>
    <xf numFmtId="0" fontId="3" fillId="0" borderId="1" xfId="0" applyFont="1" applyBorder="1"/>
    <xf numFmtId="0" fontId="3" fillId="0" borderId="5" xfId="0" applyFont="1" applyBorder="1"/>
    <xf numFmtId="0" fontId="7" fillId="2" borderId="0" xfId="0" applyFont="1" applyFill="1"/>
    <xf numFmtId="2" fontId="0" fillId="0" borderId="1" xfId="0" applyNumberFormat="1" applyFont="1" applyBorder="1"/>
    <xf numFmtId="0" fontId="0" fillId="0" borderId="1" xfId="0" applyFont="1" applyBorder="1"/>
    <xf numFmtId="2" fontId="7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0" fillId="2" borderId="0" xfId="0" applyFill="1"/>
    <xf numFmtId="0" fontId="7" fillId="0" borderId="4" xfId="0" applyFont="1" applyBorder="1"/>
    <xf numFmtId="0" fontId="7" fillId="0" borderId="0" xfId="0" applyFont="1" applyFill="1"/>
    <xf numFmtId="1" fontId="8" fillId="0" borderId="0" xfId="0" applyNumberFormat="1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0" fillId="0" borderId="0" xfId="0" applyFill="1"/>
    <xf numFmtId="2" fontId="0" fillId="0" borderId="0" xfId="0" applyNumberFormat="1" applyFill="1" applyBorder="1"/>
    <xf numFmtId="0" fontId="0" fillId="0" borderId="0" xfId="0" applyFont="1" applyFill="1"/>
    <xf numFmtId="0" fontId="0" fillId="0" borderId="0" xfId="0" applyNumberFormat="1" applyBorder="1"/>
    <xf numFmtId="2" fontId="8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workbookViewId="0"/>
  </sheetViews>
  <sheetFormatPr defaultColWidth="11" defaultRowHeight="15.75" x14ac:dyDescent="0.25"/>
  <cols>
    <col min="1" max="1" width="10.125" customWidth="1"/>
    <col min="2" max="2" width="9" customWidth="1"/>
    <col min="3" max="6" width="7.875" bestFit="1" customWidth="1"/>
    <col min="7" max="7" width="6.375" customWidth="1"/>
    <col min="8" max="8" width="12.375" customWidth="1"/>
    <col min="9" max="13" width="7.875" bestFit="1" customWidth="1"/>
  </cols>
  <sheetData>
    <row r="1" spans="1:15" x14ac:dyDescent="0.25">
      <c r="A1" s="1" t="s">
        <v>0</v>
      </c>
    </row>
    <row r="2" spans="1:15" x14ac:dyDescent="0.25">
      <c r="B2" s="4"/>
      <c r="C2" s="4"/>
      <c r="D2" s="4"/>
      <c r="E2" s="4"/>
      <c r="F2" s="4"/>
      <c r="G2" s="7"/>
    </row>
    <row r="3" spans="1:15" x14ac:dyDescent="0.25">
      <c r="A3" s="1" t="s">
        <v>1</v>
      </c>
      <c r="B3" s="4"/>
      <c r="C3" s="4"/>
      <c r="D3" s="4"/>
      <c r="E3" s="4"/>
      <c r="F3" s="4"/>
      <c r="G3" s="7"/>
      <c r="H3" s="1" t="s">
        <v>2</v>
      </c>
      <c r="I3" s="4"/>
      <c r="J3" s="7"/>
      <c r="K3" s="7"/>
      <c r="L3" s="7"/>
      <c r="M3" s="7"/>
    </row>
    <row r="4" spans="1:15" x14ac:dyDescent="0.25">
      <c r="A4" s="5" t="s">
        <v>3</v>
      </c>
      <c r="B4" s="6">
        <v>6</v>
      </c>
      <c r="C4" s="6">
        <v>4</v>
      </c>
      <c r="D4" s="6">
        <v>3</v>
      </c>
      <c r="E4" s="6">
        <v>2</v>
      </c>
      <c r="F4" s="6">
        <v>1</v>
      </c>
      <c r="G4" s="2"/>
      <c r="H4" s="5" t="s">
        <v>3</v>
      </c>
      <c r="I4" s="6">
        <v>6</v>
      </c>
      <c r="J4" s="6">
        <v>4</v>
      </c>
      <c r="K4" s="6">
        <v>3</v>
      </c>
      <c r="L4" s="6">
        <v>2</v>
      </c>
      <c r="M4" s="6">
        <v>1</v>
      </c>
      <c r="N4" s="7"/>
      <c r="O4" s="7"/>
    </row>
    <row r="5" spans="1:15" x14ac:dyDescent="0.25">
      <c r="A5" s="8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7"/>
      <c r="H5" s="1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2"/>
      <c r="O5" s="7"/>
    </row>
    <row r="6" spans="1:15" x14ac:dyDescent="0.25">
      <c r="A6" s="9" t="s">
        <v>10</v>
      </c>
      <c r="B6" s="4">
        <v>17</v>
      </c>
      <c r="C6" s="4">
        <v>14.2</v>
      </c>
      <c r="D6" s="4">
        <v>13.1</v>
      </c>
      <c r="E6" s="4">
        <v>12.2</v>
      </c>
      <c r="F6" s="4">
        <v>11.4</v>
      </c>
      <c r="G6" s="7"/>
      <c r="H6" s="9" t="s">
        <v>10</v>
      </c>
      <c r="I6" s="4">
        <v>14.5</v>
      </c>
      <c r="J6" s="4">
        <v>11.8</v>
      </c>
      <c r="K6" s="4">
        <v>11.05</v>
      </c>
      <c r="L6" s="4">
        <v>10.1</v>
      </c>
      <c r="M6" s="4">
        <v>9.3000000000000007</v>
      </c>
      <c r="N6" s="7"/>
      <c r="O6" s="7"/>
    </row>
    <row r="7" spans="1:15" x14ac:dyDescent="0.25">
      <c r="A7" s="9" t="s">
        <v>11</v>
      </c>
      <c r="B7" s="4">
        <v>57</v>
      </c>
      <c r="C7" s="4">
        <v>45.5</v>
      </c>
      <c r="D7" s="4">
        <v>40.85</v>
      </c>
      <c r="E7" s="4">
        <v>37.299999999999997</v>
      </c>
      <c r="F7" s="4">
        <v>33.1</v>
      </c>
      <c r="G7" s="7"/>
      <c r="H7" s="9" t="s">
        <v>11</v>
      </c>
      <c r="I7" s="4">
        <v>48</v>
      </c>
      <c r="J7" s="4">
        <v>40.5</v>
      </c>
      <c r="K7" s="4">
        <v>37.65</v>
      </c>
      <c r="L7" s="4">
        <v>33.200000000000003</v>
      </c>
      <c r="M7" s="4">
        <v>29.5</v>
      </c>
      <c r="N7" s="7"/>
      <c r="O7" s="7"/>
    </row>
    <row r="8" spans="1:15" x14ac:dyDescent="0.25">
      <c r="A8" s="9" t="s">
        <v>12</v>
      </c>
      <c r="B8" s="4">
        <v>69</v>
      </c>
      <c r="C8" s="4">
        <v>55.8</v>
      </c>
      <c r="D8" s="4">
        <v>48.9</v>
      </c>
      <c r="E8" s="4">
        <v>41.9</v>
      </c>
      <c r="F8" s="4">
        <v>38.5</v>
      </c>
      <c r="G8" s="7"/>
      <c r="H8" s="9" t="s">
        <v>12</v>
      </c>
      <c r="I8" s="4">
        <v>60</v>
      </c>
      <c r="J8" s="4">
        <v>50.85</v>
      </c>
      <c r="K8" s="4">
        <v>44.55</v>
      </c>
      <c r="L8" s="4">
        <v>39</v>
      </c>
      <c r="M8" s="4">
        <v>35</v>
      </c>
      <c r="N8" s="7"/>
      <c r="O8" s="7"/>
    </row>
    <row r="9" spans="1:15" x14ac:dyDescent="0.25">
      <c r="A9" s="9" t="s">
        <v>13</v>
      </c>
      <c r="B9" s="4">
        <v>71</v>
      </c>
      <c r="C9" s="4">
        <v>59</v>
      </c>
      <c r="D9" s="4">
        <v>53.65</v>
      </c>
      <c r="E9" s="4">
        <v>47.85</v>
      </c>
      <c r="F9" s="4">
        <v>46.2</v>
      </c>
      <c r="G9" s="7"/>
      <c r="H9" s="9" t="s">
        <v>14</v>
      </c>
      <c r="I9" s="4">
        <v>49</v>
      </c>
      <c r="J9" s="10">
        <v>40.549999999999997</v>
      </c>
      <c r="K9" s="10">
        <v>36</v>
      </c>
      <c r="L9" s="10">
        <v>32.299999999999997</v>
      </c>
      <c r="M9" s="10">
        <v>28.5</v>
      </c>
      <c r="N9" s="7"/>
      <c r="O9" s="7"/>
    </row>
    <row r="10" spans="1:15" x14ac:dyDescent="0.25">
      <c r="B10" s="4">
        <v>6</v>
      </c>
      <c r="C10" s="4">
        <v>4</v>
      </c>
      <c r="D10" s="4">
        <v>3</v>
      </c>
      <c r="E10" s="4">
        <v>2</v>
      </c>
      <c r="F10" s="4">
        <v>1</v>
      </c>
      <c r="G10" s="7"/>
    </row>
    <row r="11" spans="1:15" x14ac:dyDescent="0.25">
      <c r="A11" s="1" t="s">
        <v>15</v>
      </c>
      <c r="B11" s="4"/>
      <c r="C11" s="4"/>
      <c r="D11" s="4"/>
      <c r="E11" s="4"/>
      <c r="F11" s="4"/>
      <c r="G11" s="7"/>
      <c r="H11" s="1" t="s">
        <v>16</v>
      </c>
      <c r="I11" s="4"/>
      <c r="J11" s="7"/>
      <c r="K11" s="7"/>
      <c r="L11" s="7"/>
      <c r="M11" s="7"/>
    </row>
    <row r="12" spans="1:15" x14ac:dyDescent="0.25">
      <c r="A12" s="5" t="s">
        <v>3</v>
      </c>
      <c r="B12" s="6">
        <v>6</v>
      </c>
      <c r="C12" s="6">
        <v>4</v>
      </c>
      <c r="D12" s="6">
        <v>3</v>
      </c>
      <c r="E12" s="6">
        <v>2</v>
      </c>
      <c r="F12" s="6">
        <v>1</v>
      </c>
      <c r="G12" s="2"/>
      <c r="H12" s="5" t="s">
        <v>3</v>
      </c>
      <c r="I12" s="6">
        <v>6</v>
      </c>
      <c r="J12" s="6">
        <v>4</v>
      </c>
      <c r="K12" s="6">
        <v>3</v>
      </c>
      <c r="L12" s="6">
        <v>2</v>
      </c>
      <c r="M12" s="6">
        <v>1</v>
      </c>
      <c r="N12" s="7"/>
      <c r="O12" s="7"/>
    </row>
    <row r="13" spans="1:15" x14ac:dyDescent="0.25">
      <c r="A13" s="8" t="s">
        <v>4</v>
      </c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7"/>
      <c r="H13" s="1" t="s">
        <v>4</v>
      </c>
      <c r="I13" s="3" t="s">
        <v>5</v>
      </c>
      <c r="J13" s="3" t="s">
        <v>6</v>
      </c>
      <c r="K13" s="3" t="s">
        <v>7</v>
      </c>
      <c r="L13" s="3" t="s">
        <v>8</v>
      </c>
      <c r="M13" s="3" t="s">
        <v>9</v>
      </c>
      <c r="N13" s="2"/>
      <c r="O13" s="7"/>
    </row>
    <row r="14" spans="1:15" x14ac:dyDescent="0.25">
      <c r="A14" s="9" t="s">
        <v>10</v>
      </c>
      <c r="B14" s="4">
        <v>15</v>
      </c>
      <c r="C14" s="4">
        <v>14</v>
      </c>
      <c r="D14" s="4">
        <v>13.45</v>
      </c>
      <c r="E14" s="4">
        <v>12.8</v>
      </c>
      <c r="F14" s="4">
        <v>11.9</v>
      </c>
      <c r="G14" s="7"/>
      <c r="H14" s="9" t="s">
        <v>10</v>
      </c>
      <c r="I14" s="4">
        <v>12</v>
      </c>
      <c r="J14" s="4">
        <v>11.55</v>
      </c>
      <c r="K14" s="4">
        <v>10.8</v>
      </c>
      <c r="L14" s="4">
        <v>9.85</v>
      </c>
      <c r="M14" s="4">
        <v>9</v>
      </c>
      <c r="N14" s="7"/>
      <c r="O14" s="7"/>
    </row>
    <row r="15" spans="1:15" x14ac:dyDescent="0.25">
      <c r="A15" s="9" t="s">
        <v>11</v>
      </c>
      <c r="B15" s="4">
        <v>48</v>
      </c>
      <c r="C15" s="4">
        <v>44.05</v>
      </c>
      <c r="D15" s="4">
        <v>41.65</v>
      </c>
      <c r="E15" s="4">
        <v>37.4</v>
      </c>
      <c r="F15" s="4">
        <v>33</v>
      </c>
      <c r="G15" s="7"/>
      <c r="H15" s="9" t="s">
        <v>11</v>
      </c>
      <c r="I15" s="4">
        <v>40</v>
      </c>
      <c r="J15" s="4">
        <v>39.5</v>
      </c>
      <c r="K15" s="4">
        <v>36.6</v>
      </c>
      <c r="L15" s="4">
        <v>32.700000000000003</v>
      </c>
      <c r="M15" s="4">
        <v>29.5</v>
      </c>
      <c r="N15" s="7"/>
      <c r="O15" s="7"/>
    </row>
    <row r="16" spans="1:15" x14ac:dyDescent="0.25">
      <c r="A16" s="9" t="s">
        <v>12</v>
      </c>
      <c r="B16" s="4">
        <v>61</v>
      </c>
      <c r="C16" s="4">
        <v>58</v>
      </c>
      <c r="D16" s="4">
        <v>55.85</v>
      </c>
      <c r="E16" s="4">
        <v>50.15</v>
      </c>
      <c r="F16" s="4">
        <v>46</v>
      </c>
      <c r="G16" s="7"/>
      <c r="H16" s="9" t="s">
        <v>12</v>
      </c>
      <c r="I16" s="4">
        <v>50</v>
      </c>
      <c r="J16" s="4">
        <v>49.5</v>
      </c>
      <c r="K16" s="4">
        <v>45.65</v>
      </c>
      <c r="L16" s="4">
        <v>40</v>
      </c>
      <c r="M16" s="4">
        <v>35</v>
      </c>
      <c r="N16" s="7"/>
      <c r="O16" s="7"/>
    </row>
    <row r="17" spans="1:15" x14ac:dyDescent="0.25">
      <c r="A17" s="9" t="s">
        <v>13</v>
      </c>
      <c r="B17" s="4">
        <v>60</v>
      </c>
      <c r="C17" s="4">
        <v>55.2</v>
      </c>
      <c r="D17" s="4">
        <v>51.2</v>
      </c>
      <c r="E17" s="4">
        <v>49.95</v>
      </c>
      <c r="F17" s="4">
        <v>47.8</v>
      </c>
      <c r="G17" s="7"/>
      <c r="H17" s="9" t="s">
        <v>13</v>
      </c>
      <c r="I17" s="4">
        <v>43</v>
      </c>
      <c r="J17" s="4">
        <v>42.15</v>
      </c>
      <c r="K17" s="4">
        <v>39.1</v>
      </c>
      <c r="L17" s="4">
        <v>33.950000000000003</v>
      </c>
      <c r="M17" s="4">
        <v>29</v>
      </c>
      <c r="N17" s="7"/>
      <c r="O17" s="7"/>
    </row>
    <row r="18" spans="1:15" x14ac:dyDescent="0.25">
      <c r="B18" s="4"/>
      <c r="C18" s="4"/>
      <c r="D18" s="4"/>
      <c r="E18" s="4"/>
      <c r="F18" s="4"/>
      <c r="G18" s="7"/>
      <c r="N18" s="7"/>
      <c r="O18" s="7"/>
    </row>
    <row r="19" spans="1:15" x14ac:dyDescent="0.25">
      <c r="A19" s="1" t="s">
        <v>17</v>
      </c>
      <c r="H19" s="1" t="s">
        <v>18</v>
      </c>
      <c r="I19" s="4"/>
      <c r="J19" s="7"/>
      <c r="K19" s="7"/>
      <c r="L19" s="7"/>
      <c r="M19" s="7"/>
    </row>
    <row r="20" spans="1:15" x14ac:dyDescent="0.25">
      <c r="A20" s="5" t="s">
        <v>3</v>
      </c>
      <c r="B20" s="6">
        <v>6</v>
      </c>
      <c r="C20" s="6">
        <v>4</v>
      </c>
      <c r="D20" s="6">
        <v>3</v>
      </c>
      <c r="E20" s="6">
        <v>2</v>
      </c>
      <c r="F20" s="6">
        <v>1</v>
      </c>
      <c r="G20" s="2"/>
      <c r="H20" s="5" t="s">
        <v>3</v>
      </c>
      <c r="I20" s="6">
        <v>6</v>
      </c>
      <c r="J20" s="6">
        <v>4</v>
      </c>
      <c r="K20" s="6">
        <v>3</v>
      </c>
      <c r="L20" s="6">
        <v>2</v>
      </c>
      <c r="M20" s="6">
        <v>1</v>
      </c>
      <c r="N20" s="7"/>
      <c r="O20" s="7"/>
    </row>
    <row r="21" spans="1:15" x14ac:dyDescent="0.25">
      <c r="A21" s="1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 t="s">
        <v>9</v>
      </c>
      <c r="G21" s="7"/>
      <c r="H21" s="1" t="s">
        <v>4</v>
      </c>
      <c r="I21" s="3" t="s">
        <v>5</v>
      </c>
      <c r="J21" s="3" t="s">
        <v>6</v>
      </c>
      <c r="K21" s="3" t="s">
        <v>7</v>
      </c>
      <c r="L21" s="3" t="s">
        <v>8</v>
      </c>
      <c r="M21" s="3" t="s">
        <v>9</v>
      </c>
      <c r="N21" s="2"/>
      <c r="O21" s="7"/>
    </row>
    <row r="22" spans="1:15" x14ac:dyDescent="0.25">
      <c r="A22" t="s">
        <v>10</v>
      </c>
      <c r="B22" s="4">
        <v>15</v>
      </c>
      <c r="C22" s="4">
        <v>13.2</v>
      </c>
      <c r="D22" s="4">
        <v>12.45</v>
      </c>
      <c r="E22" s="4">
        <v>11.6</v>
      </c>
      <c r="F22" s="4">
        <v>10.7</v>
      </c>
      <c r="G22" s="7"/>
      <c r="H22" s="9" t="s">
        <v>10</v>
      </c>
      <c r="I22" s="4">
        <v>13</v>
      </c>
      <c r="J22" s="4">
        <v>10.5</v>
      </c>
      <c r="K22" s="4">
        <v>9.6</v>
      </c>
      <c r="L22" s="4">
        <v>8.8000000000000007</v>
      </c>
      <c r="M22" s="4">
        <v>8</v>
      </c>
      <c r="N22" s="7"/>
      <c r="O22" s="7"/>
    </row>
    <row r="23" spans="1:15" x14ac:dyDescent="0.25">
      <c r="A23" t="s">
        <v>11</v>
      </c>
      <c r="B23" s="4">
        <v>48</v>
      </c>
      <c r="C23" s="4">
        <v>40.9</v>
      </c>
      <c r="D23" s="4">
        <v>36.65</v>
      </c>
      <c r="E23" s="4">
        <v>33.25</v>
      </c>
      <c r="F23" s="4">
        <v>28.5</v>
      </c>
      <c r="G23" s="7"/>
      <c r="H23" s="9" t="s">
        <v>11</v>
      </c>
      <c r="I23" s="4">
        <v>38.5</v>
      </c>
      <c r="J23" s="4">
        <v>34.6</v>
      </c>
      <c r="K23" s="4">
        <v>31.2</v>
      </c>
      <c r="L23" s="4">
        <v>27.4</v>
      </c>
      <c r="M23" s="4">
        <v>23.2</v>
      </c>
      <c r="N23" s="4"/>
      <c r="O23" s="4"/>
    </row>
    <row r="24" spans="1:15" x14ac:dyDescent="0.25">
      <c r="A24" t="s">
        <v>12</v>
      </c>
      <c r="B24" s="4">
        <v>60</v>
      </c>
      <c r="C24" s="4">
        <v>57.4</v>
      </c>
      <c r="D24" s="4">
        <v>49.55</v>
      </c>
      <c r="E24" s="4">
        <v>42.5</v>
      </c>
      <c r="F24" s="4">
        <v>28.9</v>
      </c>
      <c r="G24" s="7"/>
      <c r="H24" s="9" t="s">
        <v>12</v>
      </c>
      <c r="I24" s="4">
        <v>51</v>
      </c>
      <c r="J24" s="4">
        <v>40.4</v>
      </c>
      <c r="K24" s="4">
        <v>37.15</v>
      </c>
      <c r="L24" s="4">
        <v>29.95</v>
      </c>
      <c r="M24" s="4">
        <v>23.25</v>
      </c>
      <c r="N24" s="4"/>
      <c r="O24" s="4"/>
    </row>
    <row r="25" spans="1:15" x14ac:dyDescent="0.25">
      <c r="A25" t="s">
        <v>13</v>
      </c>
      <c r="B25" s="4">
        <v>57</v>
      </c>
      <c r="C25" s="4">
        <v>51.15</v>
      </c>
      <c r="D25" s="4">
        <v>47.2</v>
      </c>
      <c r="E25" s="4">
        <v>43.7</v>
      </c>
      <c r="F25" s="4">
        <v>38.299999999999997</v>
      </c>
      <c r="G25" s="7"/>
      <c r="H25" s="9" t="s">
        <v>13</v>
      </c>
      <c r="I25" s="4">
        <v>43</v>
      </c>
      <c r="J25" s="4">
        <v>35.549999999999997</v>
      </c>
      <c r="K25" s="4">
        <v>32.5</v>
      </c>
      <c r="L25" s="4">
        <v>28.8</v>
      </c>
      <c r="M25" s="4">
        <v>24.95</v>
      </c>
      <c r="N25" s="4"/>
      <c r="O25" s="4"/>
    </row>
    <row r="26" spans="1:15" x14ac:dyDescent="0.25">
      <c r="B26" s="4"/>
      <c r="C26" s="7"/>
      <c r="D26" s="7"/>
      <c r="E26" s="7"/>
      <c r="F26" s="7"/>
      <c r="G26" s="7"/>
      <c r="N26" s="4"/>
      <c r="O26" s="4"/>
    </row>
    <row r="27" spans="1:15" x14ac:dyDescent="0.25">
      <c r="A27" s="1" t="s">
        <v>19</v>
      </c>
      <c r="B27" s="4"/>
      <c r="C27" s="7"/>
      <c r="D27" s="7"/>
      <c r="E27" s="7"/>
      <c r="F27" s="7"/>
      <c r="G27" s="7"/>
      <c r="H27" s="1" t="s">
        <v>20</v>
      </c>
      <c r="I27" s="4"/>
      <c r="J27" s="7"/>
      <c r="K27" s="7"/>
      <c r="L27" s="7"/>
      <c r="M27" s="7"/>
    </row>
    <row r="28" spans="1:15" x14ac:dyDescent="0.25">
      <c r="A28" s="5" t="s">
        <v>3</v>
      </c>
      <c r="B28" s="6">
        <v>6</v>
      </c>
      <c r="C28" s="6">
        <v>4</v>
      </c>
      <c r="D28" s="6">
        <v>3</v>
      </c>
      <c r="E28" s="6">
        <v>2</v>
      </c>
      <c r="F28" s="6">
        <v>1</v>
      </c>
      <c r="G28" s="2"/>
      <c r="H28" s="5" t="s">
        <v>3</v>
      </c>
      <c r="I28" s="6">
        <v>6</v>
      </c>
      <c r="J28" s="6">
        <v>4</v>
      </c>
      <c r="K28" s="6">
        <v>3</v>
      </c>
      <c r="L28" s="6">
        <v>2</v>
      </c>
      <c r="M28" s="6">
        <v>1</v>
      </c>
      <c r="N28" s="7"/>
      <c r="O28" s="7"/>
    </row>
    <row r="29" spans="1:15" x14ac:dyDescent="0.25">
      <c r="A29" s="1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  <c r="G29" s="7"/>
      <c r="H29" s="1" t="s">
        <v>4</v>
      </c>
      <c r="I29" s="3" t="s">
        <v>5</v>
      </c>
      <c r="J29" s="3" t="s">
        <v>6</v>
      </c>
      <c r="K29" s="3" t="s">
        <v>7</v>
      </c>
      <c r="L29" s="3" t="s">
        <v>8</v>
      </c>
      <c r="M29" s="3" t="s">
        <v>9</v>
      </c>
      <c r="N29" s="2"/>
      <c r="O29" s="7"/>
    </row>
    <row r="30" spans="1:15" x14ac:dyDescent="0.25">
      <c r="A30" s="9" t="s">
        <v>10</v>
      </c>
      <c r="B30" s="4">
        <v>14.3</v>
      </c>
      <c r="C30" s="4">
        <v>12.45</v>
      </c>
      <c r="D30" s="4">
        <v>11.75</v>
      </c>
      <c r="E30" s="4">
        <v>10.95</v>
      </c>
      <c r="F30" s="4">
        <v>10.15</v>
      </c>
      <c r="G30" s="7"/>
      <c r="H30" s="9" t="s">
        <v>10</v>
      </c>
      <c r="I30" s="4">
        <v>12</v>
      </c>
      <c r="J30" s="4">
        <v>9.8000000000000007</v>
      </c>
      <c r="K30" s="4">
        <v>9.25</v>
      </c>
      <c r="L30" s="4">
        <v>8.6</v>
      </c>
      <c r="M30" s="4">
        <v>7.7</v>
      </c>
      <c r="N30" s="7"/>
      <c r="O30" s="7"/>
    </row>
    <row r="31" spans="1:15" x14ac:dyDescent="0.25">
      <c r="A31" s="9" t="s">
        <v>11</v>
      </c>
      <c r="B31" s="4">
        <v>41</v>
      </c>
      <c r="C31" s="4">
        <v>36.049999999999997</v>
      </c>
      <c r="D31" s="4">
        <v>32.799999999999997</v>
      </c>
      <c r="E31" s="4">
        <v>30.1</v>
      </c>
      <c r="F31" s="4">
        <v>25.45</v>
      </c>
      <c r="G31" s="7"/>
      <c r="H31" s="9" t="s">
        <v>11</v>
      </c>
      <c r="I31" s="4">
        <v>34</v>
      </c>
      <c r="J31" s="4">
        <v>27.55</v>
      </c>
      <c r="K31" s="4">
        <v>25.1</v>
      </c>
      <c r="L31" s="4">
        <v>22.55</v>
      </c>
      <c r="M31" s="4">
        <v>19.649999999999999</v>
      </c>
      <c r="N31" s="4"/>
      <c r="O31" s="7"/>
    </row>
    <row r="32" spans="1:15" x14ac:dyDescent="0.25">
      <c r="A32" s="9" t="s">
        <v>12</v>
      </c>
      <c r="B32" s="4">
        <v>50</v>
      </c>
      <c r="C32" s="4">
        <v>44.3</v>
      </c>
      <c r="D32" s="4">
        <v>41.2</v>
      </c>
      <c r="E32" s="4">
        <v>34.85</v>
      </c>
      <c r="F32" s="4">
        <v>27.15</v>
      </c>
      <c r="G32" s="7"/>
      <c r="H32" s="9" t="s">
        <v>12</v>
      </c>
      <c r="I32" s="4">
        <v>44</v>
      </c>
      <c r="J32" s="4">
        <v>42.6</v>
      </c>
      <c r="K32" s="4">
        <v>38.9</v>
      </c>
      <c r="L32" s="4">
        <v>34.200000000000003</v>
      </c>
      <c r="M32" s="4">
        <v>24.5</v>
      </c>
      <c r="N32" s="4"/>
      <c r="O32" s="7"/>
    </row>
    <row r="33" spans="1:15" x14ac:dyDescent="0.25">
      <c r="A33" s="9" t="s">
        <v>13</v>
      </c>
      <c r="B33" s="4">
        <v>48</v>
      </c>
      <c r="C33" s="4">
        <v>44</v>
      </c>
      <c r="D33" s="4">
        <v>40.5</v>
      </c>
      <c r="E33" s="4">
        <v>36.65</v>
      </c>
      <c r="F33" s="4">
        <v>32.6</v>
      </c>
      <c r="G33" s="4"/>
      <c r="H33" s="9" t="s">
        <v>13</v>
      </c>
      <c r="I33" s="4">
        <v>36</v>
      </c>
      <c r="J33" s="4">
        <v>28.75</v>
      </c>
      <c r="K33" s="4">
        <v>26.4</v>
      </c>
      <c r="L33" s="4">
        <v>23.85</v>
      </c>
      <c r="M33" s="4">
        <v>20.350000000000001</v>
      </c>
      <c r="N33" s="4"/>
      <c r="O33" s="7"/>
    </row>
    <row r="34" spans="1:15" x14ac:dyDescent="0.25">
      <c r="B34" s="4"/>
      <c r="C34" s="7"/>
      <c r="D34" s="7"/>
      <c r="E34" s="7"/>
      <c r="F34" s="7"/>
      <c r="G34" s="7"/>
      <c r="N34" s="4"/>
      <c r="O34" s="7"/>
    </row>
    <row r="35" spans="1:15" x14ac:dyDescent="0.25">
      <c r="A35" s="1" t="s">
        <v>21</v>
      </c>
      <c r="B35" s="4"/>
      <c r="C35" s="7"/>
      <c r="D35" s="7"/>
      <c r="E35" s="7"/>
      <c r="F35" s="7"/>
      <c r="G35" s="7"/>
      <c r="H35" s="1" t="s">
        <v>22</v>
      </c>
      <c r="I35" s="4"/>
      <c r="J35" s="7"/>
      <c r="K35" s="7"/>
      <c r="L35" s="7"/>
      <c r="M35" s="7"/>
    </row>
    <row r="36" spans="1:15" x14ac:dyDescent="0.25">
      <c r="A36" s="5" t="s">
        <v>3</v>
      </c>
      <c r="B36" s="6">
        <v>6</v>
      </c>
      <c r="C36" s="6">
        <v>4</v>
      </c>
      <c r="D36" s="6">
        <v>3</v>
      </c>
      <c r="E36" s="6">
        <v>2</v>
      </c>
      <c r="F36" s="6">
        <v>1</v>
      </c>
      <c r="G36" s="2"/>
      <c r="H36" s="5" t="s">
        <v>3</v>
      </c>
      <c r="I36" s="6">
        <v>6</v>
      </c>
      <c r="J36" s="6">
        <v>4</v>
      </c>
      <c r="K36" s="6">
        <v>3</v>
      </c>
      <c r="L36" s="6">
        <v>2</v>
      </c>
      <c r="M36" s="6">
        <v>1</v>
      </c>
      <c r="N36" s="7"/>
      <c r="O36" s="7"/>
    </row>
    <row r="37" spans="1:15" x14ac:dyDescent="0.25">
      <c r="A37" s="1" t="s">
        <v>4</v>
      </c>
      <c r="B37" s="3"/>
      <c r="C37" s="3" t="s">
        <v>6</v>
      </c>
      <c r="D37" s="3" t="s">
        <v>7</v>
      </c>
      <c r="E37" s="3" t="s">
        <v>8</v>
      </c>
      <c r="F37" s="3" t="s">
        <v>9</v>
      </c>
      <c r="G37" s="7"/>
      <c r="H37" s="1" t="s">
        <v>4</v>
      </c>
      <c r="I37" s="3"/>
      <c r="J37" s="3" t="s">
        <v>6</v>
      </c>
      <c r="K37" s="3" t="s">
        <v>7</v>
      </c>
      <c r="L37" s="3" t="s">
        <v>8</v>
      </c>
      <c r="M37" s="3" t="s">
        <v>9</v>
      </c>
      <c r="N37" s="2"/>
      <c r="O37" s="7"/>
    </row>
    <row r="38" spans="1:15" x14ac:dyDescent="0.25">
      <c r="A38" s="9" t="s">
        <v>10</v>
      </c>
      <c r="B38" s="4">
        <v>10.25</v>
      </c>
      <c r="C38" s="4">
        <v>9.5</v>
      </c>
      <c r="D38" s="4">
        <v>8.85</v>
      </c>
      <c r="E38" s="4">
        <v>8.15</v>
      </c>
      <c r="F38" s="4">
        <v>7.2</v>
      </c>
      <c r="G38" s="7"/>
      <c r="H38" s="9" t="s">
        <v>10</v>
      </c>
      <c r="I38" s="4">
        <v>9</v>
      </c>
      <c r="J38" s="4">
        <v>8.5</v>
      </c>
      <c r="K38" s="4">
        <v>7.85</v>
      </c>
      <c r="L38" s="4">
        <v>7.25</v>
      </c>
      <c r="M38" s="4">
        <v>6.5</v>
      </c>
      <c r="N38" s="7"/>
      <c r="O38" s="7"/>
    </row>
    <row r="39" spans="1:15" x14ac:dyDescent="0.25">
      <c r="A39" s="9" t="s">
        <v>11</v>
      </c>
      <c r="B39" s="4">
        <v>27</v>
      </c>
      <c r="C39" s="4">
        <v>25.15</v>
      </c>
      <c r="D39" s="4">
        <v>22.55</v>
      </c>
      <c r="E39" s="4">
        <v>19.75</v>
      </c>
      <c r="F39" s="4">
        <v>16</v>
      </c>
      <c r="G39" s="7"/>
      <c r="H39" s="9" t="s">
        <v>11</v>
      </c>
      <c r="I39" s="4">
        <v>25</v>
      </c>
      <c r="J39" s="4">
        <v>22.15</v>
      </c>
      <c r="K39" s="4">
        <v>20.440000000000001</v>
      </c>
      <c r="L39" s="4">
        <v>18.2</v>
      </c>
      <c r="M39" s="4">
        <v>14.5</v>
      </c>
      <c r="N39" s="4"/>
      <c r="O39" s="4"/>
    </row>
    <row r="40" spans="1:15" x14ac:dyDescent="0.25">
      <c r="A40" s="9" t="s">
        <v>12</v>
      </c>
      <c r="B40" s="4">
        <v>42</v>
      </c>
      <c r="C40" s="4">
        <v>38.5</v>
      </c>
      <c r="D40" s="4">
        <v>34.5</v>
      </c>
      <c r="E40" s="4">
        <v>30.2</v>
      </c>
      <c r="F40" s="4">
        <v>24.5</v>
      </c>
      <c r="G40" s="7"/>
      <c r="H40" s="9" t="s">
        <v>12</v>
      </c>
      <c r="I40" s="4">
        <v>34</v>
      </c>
      <c r="J40" s="4">
        <v>32.6</v>
      </c>
      <c r="K40" s="4">
        <v>28</v>
      </c>
      <c r="L40" s="4">
        <v>24</v>
      </c>
      <c r="M40" s="4">
        <v>20</v>
      </c>
      <c r="N40" s="4"/>
      <c r="O40" s="4"/>
    </row>
    <row r="41" spans="1:15" x14ac:dyDescent="0.25">
      <c r="A41" s="9" t="s">
        <v>13</v>
      </c>
      <c r="B41" s="4">
        <v>33</v>
      </c>
      <c r="C41" s="4">
        <v>31</v>
      </c>
      <c r="D41" s="4">
        <v>28</v>
      </c>
      <c r="E41" s="4">
        <v>25.7</v>
      </c>
      <c r="F41" s="4">
        <v>21.55</v>
      </c>
      <c r="G41" s="7"/>
      <c r="H41" s="9" t="s">
        <v>13</v>
      </c>
      <c r="I41" s="4">
        <v>26.5</v>
      </c>
      <c r="J41" s="4">
        <v>24.6</v>
      </c>
      <c r="K41" s="4">
        <v>22.25</v>
      </c>
      <c r="L41" s="4">
        <v>18.95</v>
      </c>
      <c r="M41" s="4">
        <v>15.35</v>
      </c>
      <c r="N41" s="4"/>
      <c r="O41" s="4"/>
    </row>
    <row r="42" spans="1:15" x14ac:dyDescent="0.25">
      <c r="A42" s="9"/>
      <c r="B42" s="4"/>
      <c r="C42" s="4"/>
      <c r="D42" s="4"/>
      <c r="E42" s="4"/>
      <c r="F42" s="4"/>
      <c r="G42" s="7"/>
      <c r="H42" s="9"/>
      <c r="I42" s="4"/>
      <c r="J42" s="4"/>
      <c r="K42" s="4"/>
      <c r="L42" s="4"/>
      <c r="M42" s="4"/>
      <c r="N42" s="4"/>
      <c r="O42" s="4"/>
    </row>
    <row r="43" spans="1:15" x14ac:dyDescent="0.25">
      <c r="A43" s="9"/>
      <c r="B43" s="4"/>
      <c r="C43" s="4"/>
      <c r="D43" s="4"/>
      <c r="E43" s="4"/>
      <c r="F43" s="11"/>
      <c r="G43" s="6" t="s">
        <v>23</v>
      </c>
      <c r="H43" s="11"/>
      <c r="I43" s="4"/>
      <c r="J43" s="4"/>
      <c r="K43" s="4"/>
      <c r="L43" s="4"/>
      <c r="M43" s="4"/>
      <c r="N43" s="4"/>
      <c r="O43" s="4"/>
    </row>
    <row r="44" spans="1:15" x14ac:dyDescent="0.25">
      <c r="A44" s="9"/>
      <c r="B44" s="4"/>
      <c r="C44" s="4"/>
      <c r="D44" s="4"/>
      <c r="E44" s="4"/>
      <c r="F44" s="11"/>
      <c r="G44" s="6"/>
      <c r="H44" s="11"/>
      <c r="I44" s="4"/>
      <c r="J44" s="4"/>
      <c r="K44" s="4"/>
      <c r="L44" s="4"/>
      <c r="M44" s="4"/>
      <c r="N44" s="4"/>
      <c r="O44" s="4"/>
    </row>
    <row r="45" spans="1:15" x14ac:dyDescent="0.25">
      <c r="A45" s="5" t="s">
        <v>24</v>
      </c>
      <c r="B45" s="6"/>
      <c r="C45" s="6"/>
      <c r="D45" s="6"/>
      <c r="E45" s="6"/>
      <c r="F45" s="6"/>
      <c r="G45" s="6"/>
      <c r="H45" s="5"/>
      <c r="I45" s="5"/>
      <c r="N45" s="4"/>
      <c r="O45" s="4"/>
    </row>
    <row r="46" spans="1:15" x14ac:dyDescent="0.25">
      <c r="A46" s="5" t="s">
        <v>25</v>
      </c>
      <c r="B46" s="6"/>
      <c r="C46" s="6"/>
      <c r="D46" s="6"/>
      <c r="E46" s="6"/>
      <c r="F46" s="6"/>
      <c r="G46" s="6"/>
      <c r="H46" s="5"/>
      <c r="I46" s="5"/>
      <c r="J46" s="6"/>
      <c r="K46" s="11"/>
    </row>
    <row r="47" spans="1:15" x14ac:dyDescent="0.25">
      <c r="A47" s="5" t="s">
        <v>26</v>
      </c>
      <c r="B47" s="6"/>
      <c r="C47" s="6"/>
      <c r="D47" s="6"/>
      <c r="E47" s="6"/>
      <c r="F47" s="5"/>
      <c r="G47" s="5"/>
      <c r="H47" s="5"/>
      <c r="I47" s="5"/>
    </row>
    <row r="48" spans="1:15" x14ac:dyDescent="0.25">
      <c r="A48" s="5" t="s">
        <v>27</v>
      </c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 t="s">
        <v>28</v>
      </c>
      <c r="B49" s="5"/>
      <c r="C49" s="5"/>
      <c r="D49" s="5"/>
      <c r="E49" s="5"/>
      <c r="F49" s="5"/>
      <c r="G49" s="5"/>
      <c r="H49" s="5"/>
      <c r="I49" s="5"/>
    </row>
    <row r="50" spans="1:9" x14ac:dyDescent="0.25">
      <c r="A50" s="5" t="s">
        <v>29</v>
      </c>
    </row>
    <row r="51" spans="1:9" x14ac:dyDescent="0.25">
      <c r="A51" s="5" t="s">
        <v>30</v>
      </c>
    </row>
  </sheetData>
  <phoneticPr fontId="1" type="noConversion"/>
  <pageMargins left="0.75000000000000011" right="0.75000000000000011" top="1" bottom="1" header="0.5" footer="0.5"/>
  <pageSetup paperSize="9" scale="7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4"/>
  <sheetViews>
    <sheetView workbookViewId="0"/>
  </sheetViews>
  <sheetFormatPr defaultColWidth="11" defaultRowHeight="15.75" x14ac:dyDescent="0.25"/>
  <sheetData>
    <row r="4" spans="1:12" x14ac:dyDescent="0.25">
      <c r="A4" s="1" t="s">
        <v>31</v>
      </c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</row>
    <row r="5" spans="1:12" x14ac:dyDescent="0.25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6</v>
      </c>
      <c r="B6" s="10">
        <v>11.4</v>
      </c>
      <c r="C6" s="10">
        <v>11.9</v>
      </c>
      <c r="D6" s="10">
        <v>10.7</v>
      </c>
      <c r="E6" s="10">
        <v>10.15</v>
      </c>
      <c r="F6" s="10">
        <v>7.2</v>
      </c>
      <c r="G6" s="10">
        <v>9.3000000000000007</v>
      </c>
      <c r="H6" s="10">
        <v>9</v>
      </c>
      <c r="I6" s="10">
        <v>8</v>
      </c>
      <c r="J6" s="10">
        <v>7.7</v>
      </c>
      <c r="K6" s="10">
        <v>6.5</v>
      </c>
      <c r="L6">
        <v>1</v>
      </c>
    </row>
    <row r="7" spans="1:12" x14ac:dyDescent="0.25">
      <c r="A7" t="s">
        <v>7</v>
      </c>
      <c r="B7" s="10">
        <v>12.2</v>
      </c>
      <c r="C7" s="10">
        <v>12.8</v>
      </c>
      <c r="D7" s="10">
        <v>11.6</v>
      </c>
      <c r="E7" s="10">
        <v>10.95</v>
      </c>
      <c r="F7" s="10">
        <v>8.15</v>
      </c>
      <c r="G7" s="10">
        <v>10.1</v>
      </c>
      <c r="H7" s="10">
        <v>9.85</v>
      </c>
      <c r="I7" s="10">
        <v>8.8000000000000007</v>
      </c>
      <c r="J7" s="10">
        <v>8.6</v>
      </c>
      <c r="K7" s="10">
        <v>7.25</v>
      </c>
      <c r="L7">
        <v>2</v>
      </c>
    </row>
    <row r="8" spans="1:12" x14ac:dyDescent="0.25">
      <c r="A8" t="s">
        <v>8</v>
      </c>
      <c r="B8" s="10">
        <v>13.1</v>
      </c>
      <c r="C8" s="10">
        <v>13.45</v>
      </c>
      <c r="D8" s="10">
        <v>12.45</v>
      </c>
      <c r="E8" s="10">
        <v>11.75</v>
      </c>
      <c r="F8" s="10">
        <v>8.85</v>
      </c>
      <c r="G8" s="10">
        <v>11.05</v>
      </c>
      <c r="H8" s="10">
        <v>10.8</v>
      </c>
      <c r="I8" s="10">
        <v>9.6</v>
      </c>
      <c r="J8" s="10">
        <v>9.25</v>
      </c>
      <c r="K8" s="10">
        <v>7.85</v>
      </c>
      <c r="L8">
        <v>3</v>
      </c>
    </row>
    <row r="9" spans="1:12" x14ac:dyDescent="0.25">
      <c r="A9" t="s">
        <v>9</v>
      </c>
      <c r="B9" s="10">
        <v>14.2</v>
      </c>
      <c r="C9" s="10">
        <v>14</v>
      </c>
      <c r="D9" s="10">
        <v>13.2</v>
      </c>
      <c r="E9" s="10">
        <v>12.45</v>
      </c>
      <c r="F9" s="10">
        <v>9.5</v>
      </c>
      <c r="G9" s="10">
        <v>11.8</v>
      </c>
      <c r="H9" s="10">
        <v>11.55</v>
      </c>
      <c r="I9" s="10">
        <v>10.5</v>
      </c>
      <c r="J9" s="10">
        <v>9.8000000000000007</v>
      </c>
      <c r="K9" s="10">
        <v>8.5</v>
      </c>
      <c r="L9">
        <v>4</v>
      </c>
    </row>
    <row r="10" spans="1:12" x14ac:dyDescent="0.25">
      <c r="A10" t="s">
        <v>42</v>
      </c>
      <c r="B10" s="10">
        <v>17</v>
      </c>
      <c r="C10" s="10">
        <v>15</v>
      </c>
      <c r="D10" s="10">
        <v>15</v>
      </c>
      <c r="E10" s="10">
        <v>14.3</v>
      </c>
      <c r="F10" s="10">
        <v>10.25</v>
      </c>
      <c r="G10" s="10">
        <v>14.5</v>
      </c>
      <c r="H10" s="10">
        <v>12</v>
      </c>
      <c r="I10" s="10">
        <v>13</v>
      </c>
      <c r="J10" s="10">
        <v>12</v>
      </c>
      <c r="K10" s="10">
        <v>9</v>
      </c>
      <c r="L10">
        <v>6</v>
      </c>
    </row>
    <row r="12" spans="1:12" x14ac:dyDescent="0.25">
      <c r="A12" s="1" t="s">
        <v>43</v>
      </c>
      <c r="B12" t="s">
        <v>32</v>
      </c>
      <c r="C12" t="s">
        <v>33</v>
      </c>
      <c r="D12" t="s">
        <v>34</v>
      </c>
      <c r="E12" t="s">
        <v>35</v>
      </c>
      <c r="F12" t="s">
        <v>36</v>
      </c>
      <c r="G12" t="s">
        <v>37</v>
      </c>
      <c r="H12" t="s">
        <v>38</v>
      </c>
      <c r="I12" t="s">
        <v>39</v>
      </c>
      <c r="J12" t="s">
        <v>40</v>
      </c>
      <c r="K12" t="s">
        <v>41</v>
      </c>
    </row>
    <row r="13" spans="1:12" x14ac:dyDescent="0.25"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 t="s">
        <v>6</v>
      </c>
      <c r="B14" s="10">
        <v>33.1</v>
      </c>
      <c r="C14" s="10">
        <v>33</v>
      </c>
      <c r="D14" s="10">
        <v>28.5</v>
      </c>
      <c r="E14" s="10">
        <v>25.45</v>
      </c>
      <c r="F14" s="10">
        <v>16</v>
      </c>
      <c r="G14" s="10">
        <v>29.5</v>
      </c>
      <c r="H14" s="10">
        <v>29.5</v>
      </c>
      <c r="I14" s="10">
        <v>23.2</v>
      </c>
      <c r="J14" s="10">
        <v>19.649999999999999</v>
      </c>
      <c r="K14" s="10">
        <v>14.5</v>
      </c>
      <c r="L14">
        <v>1</v>
      </c>
    </row>
    <row r="15" spans="1:12" x14ac:dyDescent="0.25">
      <c r="A15" t="s">
        <v>7</v>
      </c>
      <c r="B15" s="10">
        <v>37.299999999999997</v>
      </c>
      <c r="C15" s="10">
        <v>37.4</v>
      </c>
      <c r="D15" s="10">
        <v>33.25</v>
      </c>
      <c r="E15" s="10">
        <v>30.1</v>
      </c>
      <c r="F15" s="10">
        <v>19.75</v>
      </c>
      <c r="G15" s="10">
        <v>33.200000000000003</v>
      </c>
      <c r="H15" s="10">
        <v>32.700000000000003</v>
      </c>
      <c r="I15" s="10">
        <v>27.4</v>
      </c>
      <c r="J15" s="10">
        <v>22.55</v>
      </c>
      <c r="K15" s="10">
        <v>18.2</v>
      </c>
      <c r="L15">
        <v>2</v>
      </c>
    </row>
    <row r="16" spans="1:12" x14ac:dyDescent="0.25">
      <c r="A16" t="s">
        <v>8</v>
      </c>
      <c r="B16" s="10">
        <v>40.85</v>
      </c>
      <c r="C16" s="10">
        <v>41.65</v>
      </c>
      <c r="D16" s="10">
        <v>36.65</v>
      </c>
      <c r="E16" s="10">
        <v>32.799999999999997</v>
      </c>
      <c r="F16" s="10">
        <v>22.55</v>
      </c>
      <c r="G16" s="10">
        <v>37.65</v>
      </c>
      <c r="H16" s="10">
        <v>36.6</v>
      </c>
      <c r="I16" s="10">
        <v>31.2</v>
      </c>
      <c r="J16" s="10">
        <v>25.1</v>
      </c>
      <c r="K16" s="10">
        <v>20.440000000000001</v>
      </c>
      <c r="L16">
        <v>3</v>
      </c>
    </row>
    <row r="17" spans="1:12" x14ac:dyDescent="0.25">
      <c r="A17" t="s">
        <v>9</v>
      </c>
      <c r="B17" s="10">
        <v>45.5</v>
      </c>
      <c r="C17" s="10">
        <v>44.05</v>
      </c>
      <c r="D17" s="10">
        <v>40.9</v>
      </c>
      <c r="E17" s="10">
        <v>36.049999999999997</v>
      </c>
      <c r="F17" s="10">
        <v>25.15</v>
      </c>
      <c r="G17" s="10">
        <v>40.5</v>
      </c>
      <c r="H17" s="10">
        <v>39.5</v>
      </c>
      <c r="I17" s="10">
        <v>34.6</v>
      </c>
      <c r="J17" s="10">
        <v>27.55</v>
      </c>
      <c r="K17" s="10">
        <v>22.15</v>
      </c>
      <c r="L17">
        <v>4</v>
      </c>
    </row>
    <row r="18" spans="1:12" x14ac:dyDescent="0.25">
      <c r="A18" t="s">
        <v>42</v>
      </c>
      <c r="B18" s="10">
        <v>57</v>
      </c>
      <c r="C18" s="10">
        <v>48</v>
      </c>
      <c r="D18" s="10">
        <v>48</v>
      </c>
      <c r="E18" s="10">
        <v>41</v>
      </c>
      <c r="F18" s="10">
        <v>27</v>
      </c>
      <c r="G18" s="10">
        <v>48</v>
      </c>
      <c r="H18" s="10">
        <v>40</v>
      </c>
      <c r="I18" s="10">
        <v>38.5</v>
      </c>
      <c r="J18" s="10">
        <v>34</v>
      </c>
      <c r="K18" s="10">
        <v>25</v>
      </c>
      <c r="L18">
        <v>6</v>
      </c>
    </row>
    <row r="20" spans="1:12" x14ac:dyDescent="0.25">
      <c r="A20" s="1" t="s">
        <v>44</v>
      </c>
      <c r="B20" t="s">
        <v>32</v>
      </c>
      <c r="C20" t="s">
        <v>33</v>
      </c>
      <c r="D20" t="s">
        <v>34</v>
      </c>
      <c r="E20" t="s">
        <v>35</v>
      </c>
      <c r="F20" t="s">
        <v>36</v>
      </c>
      <c r="G20" t="s">
        <v>37</v>
      </c>
      <c r="H20" t="s">
        <v>38</v>
      </c>
      <c r="I20" t="s">
        <v>39</v>
      </c>
      <c r="J20" t="s">
        <v>40</v>
      </c>
      <c r="K20" t="s">
        <v>41</v>
      </c>
    </row>
    <row r="21" spans="1:12" x14ac:dyDescent="0.25"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 t="s">
        <v>6</v>
      </c>
      <c r="B22" s="10">
        <v>38.5</v>
      </c>
      <c r="C22" s="10">
        <v>46</v>
      </c>
      <c r="D22" s="10">
        <v>28.9</v>
      </c>
      <c r="E22" s="10">
        <v>27.15</v>
      </c>
      <c r="F22" s="10">
        <v>24.5</v>
      </c>
      <c r="G22" s="10">
        <v>35</v>
      </c>
      <c r="H22" s="10">
        <v>35</v>
      </c>
      <c r="I22" s="10">
        <v>23.25</v>
      </c>
      <c r="J22" s="10">
        <v>24.5</v>
      </c>
      <c r="K22" s="10">
        <v>20</v>
      </c>
      <c r="L22">
        <v>1</v>
      </c>
    </row>
    <row r="23" spans="1:12" x14ac:dyDescent="0.25">
      <c r="A23" t="s">
        <v>7</v>
      </c>
      <c r="B23" s="10">
        <v>41.9</v>
      </c>
      <c r="C23" s="10">
        <v>51.15</v>
      </c>
      <c r="D23" s="10">
        <v>42.5</v>
      </c>
      <c r="E23" s="10">
        <v>34.85</v>
      </c>
      <c r="F23" s="10">
        <v>30.2</v>
      </c>
      <c r="G23" s="10">
        <v>39</v>
      </c>
      <c r="H23" s="10">
        <v>40</v>
      </c>
      <c r="I23" s="10">
        <v>29.95</v>
      </c>
      <c r="J23" s="10">
        <v>34.200000000000003</v>
      </c>
      <c r="K23" s="10">
        <v>24</v>
      </c>
      <c r="L23">
        <v>2</v>
      </c>
    </row>
    <row r="24" spans="1:12" x14ac:dyDescent="0.25">
      <c r="A24" t="s">
        <v>8</v>
      </c>
      <c r="B24" s="10">
        <v>48.9</v>
      </c>
      <c r="C24" s="10">
        <v>55.85</v>
      </c>
      <c r="D24" s="10">
        <v>49.55</v>
      </c>
      <c r="E24" s="10">
        <v>41.2</v>
      </c>
      <c r="F24" s="10">
        <v>34.5</v>
      </c>
      <c r="G24" s="10">
        <v>44.55</v>
      </c>
      <c r="H24" s="10">
        <v>45.65</v>
      </c>
      <c r="I24" s="10">
        <v>37.15</v>
      </c>
      <c r="J24" s="10">
        <v>38.9</v>
      </c>
      <c r="K24" s="10">
        <v>28</v>
      </c>
      <c r="L24">
        <v>3</v>
      </c>
    </row>
    <row r="25" spans="1:12" x14ac:dyDescent="0.25">
      <c r="A25" t="s">
        <v>9</v>
      </c>
      <c r="B25" s="10">
        <v>55.8</v>
      </c>
      <c r="C25" s="10">
        <v>58</v>
      </c>
      <c r="D25" s="10">
        <v>57.4</v>
      </c>
      <c r="E25" s="10">
        <v>44.3</v>
      </c>
      <c r="F25" s="10">
        <v>38.5</v>
      </c>
      <c r="G25" s="10">
        <v>50.85</v>
      </c>
      <c r="H25" s="10">
        <v>49.5</v>
      </c>
      <c r="I25" s="10">
        <v>40.4</v>
      </c>
      <c r="J25" s="10">
        <v>42.6</v>
      </c>
      <c r="K25" s="10">
        <v>32.6</v>
      </c>
      <c r="L25">
        <v>4</v>
      </c>
    </row>
    <row r="26" spans="1:12" x14ac:dyDescent="0.25">
      <c r="A26" t="s">
        <v>42</v>
      </c>
      <c r="B26" s="10">
        <v>69</v>
      </c>
      <c r="C26" s="10">
        <v>61</v>
      </c>
      <c r="D26" s="10">
        <v>60</v>
      </c>
      <c r="E26" s="10">
        <v>50</v>
      </c>
      <c r="F26" s="10">
        <v>42</v>
      </c>
      <c r="G26" s="10">
        <v>60</v>
      </c>
      <c r="H26" s="10">
        <v>50</v>
      </c>
      <c r="I26" s="10">
        <v>51</v>
      </c>
      <c r="J26" s="10">
        <v>44</v>
      </c>
      <c r="K26" s="10">
        <v>34</v>
      </c>
      <c r="L26">
        <v>6</v>
      </c>
    </row>
    <row r="28" spans="1:12" x14ac:dyDescent="0.25">
      <c r="A28" s="1" t="s">
        <v>45</v>
      </c>
      <c r="B28" t="s">
        <v>32</v>
      </c>
      <c r="C28" t="s">
        <v>33</v>
      </c>
      <c r="D28" t="s">
        <v>34</v>
      </c>
      <c r="E28" t="s">
        <v>35</v>
      </c>
      <c r="F28" t="s">
        <v>36</v>
      </c>
      <c r="G28" t="s">
        <v>37</v>
      </c>
      <c r="H28" t="s">
        <v>38</v>
      </c>
      <c r="I28" t="s">
        <v>39</v>
      </c>
      <c r="J28" t="s">
        <v>40</v>
      </c>
      <c r="K28" t="s">
        <v>41</v>
      </c>
    </row>
    <row r="29" spans="1:12" x14ac:dyDescent="0.25"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 t="s">
        <v>6</v>
      </c>
      <c r="B30" s="10">
        <v>46.2</v>
      </c>
      <c r="C30" s="10">
        <v>47.8</v>
      </c>
      <c r="D30" s="10">
        <v>38.299999999999997</v>
      </c>
      <c r="E30" s="10">
        <v>32.6</v>
      </c>
      <c r="F30" s="10">
        <v>21.55</v>
      </c>
      <c r="G30" s="10">
        <v>28.5</v>
      </c>
      <c r="H30" s="10">
        <v>29</v>
      </c>
      <c r="I30" s="10">
        <v>24.95</v>
      </c>
      <c r="J30" s="10">
        <v>20.350000000000001</v>
      </c>
      <c r="K30" s="10">
        <v>15.35</v>
      </c>
      <c r="L30">
        <v>1</v>
      </c>
    </row>
    <row r="31" spans="1:12" x14ac:dyDescent="0.25">
      <c r="A31" t="s">
        <v>7</v>
      </c>
      <c r="B31" s="10">
        <v>47.85</v>
      </c>
      <c r="C31" s="10">
        <v>49.95</v>
      </c>
      <c r="D31" s="10">
        <v>43.7</v>
      </c>
      <c r="E31" s="10">
        <v>36.65</v>
      </c>
      <c r="F31" s="10">
        <v>25.7</v>
      </c>
      <c r="G31" s="10">
        <v>32.299999999999997</v>
      </c>
      <c r="H31" s="10">
        <v>33.950000000000003</v>
      </c>
      <c r="I31" s="10">
        <v>28.8</v>
      </c>
      <c r="J31" s="10">
        <v>23.85</v>
      </c>
      <c r="K31" s="10">
        <v>18.95</v>
      </c>
      <c r="L31">
        <v>2</v>
      </c>
    </row>
    <row r="32" spans="1:12" x14ac:dyDescent="0.25">
      <c r="A32" t="s">
        <v>8</v>
      </c>
      <c r="B32" s="10">
        <v>53.65</v>
      </c>
      <c r="C32" s="10">
        <v>51.2</v>
      </c>
      <c r="D32" s="10">
        <v>47.2</v>
      </c>
      <c r="E32" s="10">
        <v>40.5</v>
      </c>
      <c r="F32" s="10">
        <v>28</v>
      </c>
      <c r="G32" s="10">
        <v>36</v>
      </c>
      <c r="H32" s="10">
        <v>39.1</v>
      </c>
      <c r="I32" s="10">
        <v>32.5</v>
      </c>
      <c r="J32" s="10">
        <v>26.4</v>
      </c>
      <c r="K32" s="10">
        <v>22.25</v>
      </c>
      <c r="L32">
        <v>3</v>
      </c>
    </row>
    <row r="33" spans="1:12" x14ac:dyDescent="0.25">
      <c r="A33" t="s">
        <v>9</v>
      </c>
      <c r="B33" s="10">
        <v>59</v>
      </c>
      <c r="C33" s="10">
        <v>55.2</v>
      </c>
      <c r="D33" s="10">
        <v>51.15</v>
      </c>
      <c r="E33" s="10">
        <v>44</v>
      </c>
      <c r="F33" s="10">
        <v>31</v>
      </c>
      <c r="G33" s="10">
        <v>40.549999999999997</v>
      </c>
      <c r="H33" s="10">
        <v>42.15</v>
      </c>
      <c r="I33" s="10">
        <v>35.549999999999997</v>
      </c>
      <c r="J33" s="10">
        <v>28.75</v>
      </c>
      <c r="K33" s="10">
        <v>24.6</v>
      </c>
      <c r="L33">
        <v>4</v>
      </c>
    </row>
    <row r="34" spans="1:12" x14ac:dyDescent="0.25">
      <c r="A34" t="s">
        <v>42</v>
      </c>
      <c r="B34" s="10">
        <v>71</v>
      </c>
      <c r="C34" s="10">
        <v>60</v>
      </c>
      <c r="D34" s="10">
        <v>57</v>
      </c>
      <c r="E34" s="10">
        <v>48</v>
      </c>
      <c r="F34" s="10">
        <v>33</v>
      </c>
      <c r="G34" s="10">
        <v>49</v>
      </c>
      <c r="H34" s="10">
        <v>43</v>
      </c>
      <c r="I34" s="10">
        <v>43</v>
      </c>
      <c r="J34" s="10">
        <v>36</v>
      </c>
      <c r="K34" s="10">
        <v>26.5</v>
      </c>
      <c r="L34">
        <v>6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6"/>
  <sheetViews>
    <sheetView topLeftCell="A7" zoomScaleNormal="100" zoomScaleSheetLayoutView="100" workbookViewId="0">
      <pane xSplit="6" topLeftCell="G1" activePane="topRight" state="frozen"/>
      <selection pane="topRight" activeCell="K27" sqref="K27"/>
    </sheetView>
  </sheetViews>
  <sheetFormatPr defaultColWidth="8.875" defaultRowHeight="15.75" x14ac:dyDescent="0.25"/>
  <cols>
    <col min="1" max="1" width="5.875" bestFit="1" customWidth="1"/>
    <col min="2" max="3" width="9.875" style="27" bestFit="1" customWidth="1"/>
    <col min="4" max="4" width="7.375" bestFit="1" customWidth="1"/>
    <col min="5" max="5" width="10.125" bestFit="1" customWidth="1"/>
    <col min="6" max="6" width="12" bestFit="1" customWidth="1"/>
    <col min="7" max="7" width="21.75" style="23" bestFit="1" customWidth="1"/>
    <col min="8" max="8" width="7.125" style="14" customWidth="1"/>
    <col min="9" max="9" width="8.125" style="18" customWidth="1"/>
    <col min="10" max="10" width="8.375" style="10" customWidth="1"/>
    <col min="11" max="11" width="6.375" customWidth="1"/>
    <col min="12" max="12" width="6.5" customWidth="1"/>
    <col min="13" max="13" width="6.125" style="13" customWidth="1"/>
    <col min="14" max="14" width="5.875" bestFit="1" customWidth="1"/>
    <col min="15" max="15" width="7.625" style="7" customWidth="1"/>
    <col min="16" max="16" width="8.5" customWidth="1"/>
    <col min="17" max="17" width="6.375" customWidth="1"/>
    <col min="18" max="18" width="6.5" bestFit="1" customWidth="1"/>
    <col min="19" max="19" width="7.5" customWidth="1"/>
    <col min="20" max="20" width="6.625" customWidth="1"/>
    <col min="21" max="21" width="7.875" customWidth="1"/>
    <col min="22" max="22" width="8.375" bestFit="1" customWidth="1"/>
    <col min="23" max="23" width="7.375" customWidth="1"/>
    <col min="24" max="24" width="7" customWidth="1"/>
    <col min="25" max="25" width="7.125" customWidth="1"/>
    <col min="26" max="26" width="6.625" style="14" customWidth="1"/>
    <col min="27" max="27" width="7.875" customWidth="1"/>
    <col min="28" max="28" width="8.375" bestFit="1" customWidth="1"/>
    <col min="29" max="29" width="7.375" customWidth="1"/>
    <col min="30" max="30" width="7" customWidth="1"/>
    <col min="31" max="31" width="7.125" customWidth="1"/>
    <col min="32" max="32" width="8.875" style="74"/>
  </cols>
  <sheetData>
    <row r="1" spans="1:39" s="1" customFormat="1" x14ac:dyDescent="0.25">
      <c r="B1" s="2"/>
      <c r="C1" s="2"/>
      <c r="H1" s="99" t="s">
        <v>46</v>
      </c>
      <c r="I1" s="100"/>
      <c r="J1" s="100"/>
      <c r="K1" s="100"/>
      <c r="L1" s="100"/>
      <c r="M1" s="102"/>
      <c r="N1" s="99" t="s">
        <v>47</v>
      </c>
      <c r="O1" s="100"/>
      <c r="P1" s="100"/>
      <c r="Q1" s="100"/>
      <c r="R1" s="100"/>
      <c r="S1" s="102"/>
      <c r="T1" s="101" t="s">
        <v>48</v>
      </c>
      <c r="U1" s="101"/>
      <c r="V1" s="101"/>
      <c r="W1" s="101"/>
      <c r="X1" s="101"/>
      <c r="Y1" s="101"/>
      <c r="Z1" s="99" t="s">
        <v>83</v>
      </c>
      <c r="AA1" s="100"/>
      <c r="AB1" s="100"/>
      <c r="AC1" s="100"/>
      <c r="AD1" s="100"/>
      <c r="AE1" s="100"/>
      <c r="AF1" s="75"/>
    </row>
    <row r="2" spans="1:39" s="1" customFormat="1" x14ac:dyDescent="0.25">
      <c r="B2" s="2" t="s">
        <v>3</v>
      </c>
      <c r="C2" s="2"/>
      <c r="H2" s="103" t="s">
        <v>87</v>
      </c>
      <c r="I2" s="104"/>
      <c r="J2" s="104"/>
      <c r="K2" s="104"/>
      <c r="L2" s="104"/>
      <c r="M2" s="105"/>
      <c r="N2" s="99" t="s">
        <v>86</v>
      </c>
      <c r="O2" s="101"/>
      <c r="P2" s="101"/>
      <c r="Q2" s="101"/>
      <c r="R2" s="101"/>
      <c r="S2" s="102"/>
      <c r="T2" s="99" t="s">
        <v>88</v>
      </c>
      <c r="U2" s="101"/>
      <c r="V2" s="101"/>
      <c r="W2" s="101"/>
      <c r="X2" s="101"/>
      <c r="Y2" s="102"/>
      <c r="Z2" s="99" t="s">
        <v>89</v>
      </c>
      <c r="AA2" s="101"/>
      <c r="AB2" s="101"/>
      <c r="AC2" s="101"/>
      <c r="AD2" s="101"/>
      <c r="AE2" s="102"/>
      <c r="AF2" s="73"/>
    </row>
    <row r="3" spans="1:39" s="1" customFormat="1" ht="78.75" x14ac:dyDescent="0.25">
      <c r="A3" s="53" t="s">
        <v>4</v>
      </c>
      <c r="B3" s="54" t="s">
        <v>49</v>
      </c>
      <c r="C3" s="54" t="s">
        <v>49</v>
      </c>
      <c r="D3" s="53" t="s">
        <v>50</v>
      </c>
      <c r="E3" s="53" t="s">
        <v>51</v>
      </c>
      <c r="F3" s="53" t="s">
        <v>52</v>
      </c>
      <c r="G3" s="53" t="s">
        <v>53</v>
      </c>
      <c r="H3" s="55" t="s">
        <v>54</v>
      </c>
      <c r="I3" s="56" t="s">
        <v>55</v>
      </c>
      <c r="J3" s="57" t="s">
        <v>56</v>
      </c>
      <c r="K3" s="53" t="s">
        <v>57</v>
      </c>
      <c r="L3" s="53" t="s">
        <v>58</v>
      </c>
      <c r="M3" s="58" t="s">
        <v>59</v>
      </c>
      <c r="N3" s="57" t="s">
        <v>54</v>
      </c>
      <c r="O3" s="96" t="s">
        <v>55</v>
      </c>
      <c r="P3" s="57" t="s">
        <v>56</v>
      </c>
      <c r="Q3" s="53" t="s">
        <v>57</v>
      </c>
      <c r="R3" s="53" t="s">
        <v>58</v>
      </c>
      <c r="S3" s="58" t="s">
        <v>59</v>
      </c>
      <c r="T3" s="57" t="s">
        <v>54</v>
      </c>
      <c r="U3" s="57" t="s">
        <v>55</v>
      </c>
      <c r="V3" s="57" t="s">
        <v>56</v>
      </c>
      <c r="W3" s="53" t="s">
        <v>57</v>
      </c>
      <c r="X3" s="53" t="s">
        <v>58</v>
      </c>
      <c r="Y3" s="53" t="s">
        <v>59</v>
      </c>
      <c r="Z3" s="55" t="s">
        <v>54</v>
      </c>
      <c r="AA3" s="57" t="s">
        <v>55</v>
      </c>
      <c r="AB3" s="57" t="s">
        <v>56</v>
      </c>
      <c r="AC3" s="53" t="s">
        <v>57</v>
      </c>
      <c r="AD3" s="53" t="s">
        <v>58</v>
      </c>
      <c r="AE3" s="53" t="s">
        <v>59</v>
      </c>
      <c r="AF3" s="72" t="s">
        <v>84</v>
      </c>
    </row>
    <row r="4" spans="1:39" x14ac:dyDescent="0.25">
      <c r="A4" t="s">
        <v>60</v>
      </c>
      <c r="B4" s="27" t="s">
        <v>32</v>
      </c>
      <c r="D4" t="s">
        <v>94</v>
      </c>
      <c r="E4" s="16" t="s">
        <v>149</v>
      </c>
      <c r="F4" s="16" t="s">
        <v>275</v>
      </c>
      <c r="G4" s="16" t="s">
        <v>276</v>
      </c>
      <c r="H4" s="14">
        <v>8.7100000000000009</v>
      </c>
      <c r="I4" s="18">
        <v>13</v>
      </c>
      <c r="J4" s="10">
        <v>7.72</v>
      </c>
      <c r="K4">
        <f t="shared" ref="K4:K45" ca="1" si="0">IF(B4="",0,VLOOKUP(J4,INDIRECT($A4&amp;$B4),COLUMNS(INDIRECT($A4&amp;$B4))))</f>
        <v>0</v>
      </c>
      <c r="L4">
        <f t="shared" ref="L4:L56" si="1">IF(AND(J4&gt;0,H4="No PB"),1,IF(J4&gt;H4,1,0))</f>
        <v>0</v>
      </c>
      <c r="M4" s="13">
        <f t="shared" ref="M4:M75" ca="1" si="2">K4+L4</f>
        <v>0</v>
      </c>
      <c r="N4" s="10"/>
      <c r="O4" s="97"/>
      <c r="P4" s="10"/>
      <c r="Q4">
        <f t="shared" ref="Q4:Q45" ca="1" si="3">IF(B4="",0,VLOOKUP(P4,INDIRECT($A4&amp;$B4),COLUMNS(INDIRECT($A4&amp;$B4))))</f>
        <v>0</v>
      </c>
      <c r="R4">
        <f t="shared" ref="R4:R42" si="4">IF(AND(P4&gt;0,N4="No PB"),1,IF(P4&gt;N4,1,0))</f>
        <v>0</v>
      </c>
      <c r="S4" s="13">
        <f t="shared" ref="S4:S42" ca="1" si="5">Q4+R4</f>
        <v>0</v>
      </c>
      <c r="T4" s="10"/>
      <c r="U4" s="42"/>
      <c r="V4" s="10"/>
      <c r="W4">
        <f t="shared" ref="W4:W45" ca="1" si="6">IF(B4="",0,VLOOKUP(V4,INDIRECT($A4&amp;$B4),COLUMNS(INDIRECT($A4&amp;$B4))))</f>
        <v>0</v>
      </c>
      <c r="X4">
        <f t="shared" ref="X4:X42" si="7">IF(AND(V4&gt;0,T4="No PB"),1,IF(V4&gt;T4,1,0))</f>
        <v>0</v>
      </c>
      <c r="Y4">
        <f t="shared" ref="Y4:Y42" ca="1" si="8">W4+X4</f>
        <v>0</v>
      </c>
      <c r="Z4" s="12"/>
      <c r="AA4" s="42"/>
      <c r="AB4" s="10"/>
      <c r="AC4">
        <f t="shared" ref="AC4:AC45" ca="1" si="9">IF(H4="",0,VLOOKUP(AB4,INDIRECT($A4&amp;$B4),COLUMNS(INDIRECT($A4&amp;$B4))))</f>
        <v>0</v>
      </c>
      <c r="AD4">
        <f t="shared" ref="AD4:AD42" si="10">IF(AND(AB4&gt;0,Z4="No PB"),1,IF(AB4&gt;Z4,1,0))</f>
        <v>0</v>
      </c>
      <c r="AE4">
        <f t="shared" ref="AE4:AE42" ca="1" si="11">AC4+AD4</f>
        <v>0</v>
      </c>
      <c r="AF4" s="77">
        <f t="shared" ref="AF4:AF42" ca="1" si="12">LARGE(AJ4:AM4,1)+LARGE(AJ4:AM4,2)+LARGE(AJ4:AM4,3)</f>
        <v>0</v>
      </c>
      <c r="AJ4" s="16">
        <f t="shared" ref="AJ4:AJ75" ca="1" si="13">M4</f>
        <v>0</v>
      </c>
      <c r="AK4" s="16">
        <f t="shared" ref="AK4:AK42" ca="1" si="14">S4</f>
        <v>0</v>
      </c>
      <c r="AL4" s="16">
        <f t="shared" ref="AL4:AL42" ca="1" si="15">Y4</f>
        <v>0</v>
      </c>
      <c r="AM4" s="16">
        <f t="shared" ref="AM4:AM42" ca="1" si="16">AE4</f>
        <v>0</v>
      </c>
    </row>
    <row r="5" spans="1:39" x14ac:dyDescent="0.25">
      <c r="A5" t="s">
        <v>60</v>
      </c>
      <c r="B5" s="27" t="s">
        <v>32</v>
      </c>
      <c r="C5" s="27" t="s">
        <v>95</v>
      </c>
      <c r="D5" t="s">
        <v>96</v>
      </c>
      <c r="E5" t="s">
        <v>61</v>
      </c>
      <c r="F5" t="s">
        <v>289</v>
      </c>
      <c r="G5" s="23" t="s">
        <v>123</v>
      </c>
      <c r="I5" s="18">
        <v>11</v>
      </c>
      <c r="J5" s="10">
        <v>11.38</v>
      </c>
      <c r="K5">
        <f t="shared" ca="1" si="0"/>
        <v>0</v>
      </c>
      <c r="L5">
        <f t="shared" si="1"/>
        <v>1</v>
      </c>
      <c r="M5" s="13">
        <f t="shared" ca="1" si="2"/>
        <v>1</v>
      </c>
      <c r="N5" s="10">
        <v>11.38</v>
      </c>
      <c r="O5" s="97">
        <v>11</v>
      </c>
      <c r="P5" s="10">
        <v>10.56</v>
      </c>
      <c r="Q5">
        <f t="shared" ca="1" si="3"/>
        <v>0</v>
      </c>
      <c r="R5">
        <f t="shared" si="4"/>
        <v>0</v>
      </c>
      <c r="S5" s="13">
        <f t="shared" ca="1" si="5"/>
        <v>0</v>
      </c>
      <c r="T5" s="10"/>
      <c r="U5" s="42"/>
      <c r="V5" s="10"/>
      <c r="W5">
        <f t="shared" ca="1" si="6"/>
        <v>0</v>
      </c>
      <c r="X5">
        <f t="shared" si="7"/>
        <v>0</v>
      </c>
      <c r="Y5">
        <f t="shared" ca="1" si="8"/>
        <v>0</v>
      </c>
      <c r="Z5" s="12"/>
      <c r="AA5" s="42"/>
      <c r="AB5" s="10"/>
      <c r="AC5">
        <f t="shared" ca="1" si="9"/>
        <v>0</v>
      </c>
      <c r="AD5">
        <f t="shared" si="10"/>
        <v>0</v>
      </c>
      <c r="AE5">
        <f t="shared" ca="1" si="11"/>
        <v>0</v>
      </c>
      <c r="AF5" s="77">
        <f t="shared" ca="1" si="12"/>
        <v>1</v>
      </c>
      <c r="AJ5" s="16">
        <f t="shared" ca="1" si="13"/>
        <v>1</v>
      </c>
      <c r="AK5" s="16">
        <f t="shared" ca="1" si="14"/>
        <v>0</v>
      </c>
      <c r="AL5" s="16">
        <f t="shared" ca="1" si="15"/>
        <v>0</v>
      </c>
      <c r="AM5" s="16">
        <f t="shared" ca="1" si="16"/>
        <v>0</v>
      </c>
    </row>
    <row r="6" spans="1:39" x14ac:dyDescent="0.25">
      <c r="A6" t="s">
        <v>60</v>
      </c>
      <c r="B6" s="27" t="s">
        <v>32</v>
      </c>
      <c r="C6" t="s">
        <v>334</v>
      </c>
      <c r="D6" t="s">
        <v>93</v>
      </c>
      <c r="E6" t="s">
        <v>306</v>
      </c>
      <c r="F6" t="s">
        <v>329</v>
      </c>
      <c r="G6" s="23" t="s">
        <v>332</v>
      </c>
      <c r="H6" s="14">
        <v>8.15</v>
      </c>
      <c r="K6">
        <f t="shared" ca="1" si="0"/>
        <v>0</v>
      </c>
      <c r="L6">
        <f t="shared" si="1"/>
        <v>0</v>
      </c>
      <c r="M6" s="13">
        <f t="shared" ca="1" si="2"/>
        <v>0</v>
      </c>
      <c r="N6" s="10">
        <v>8.5</v>
      </c>
      <c r="O6" s="97">
        <v>13</v>
      </c>
      <c r="P6">
        <v>8.86</v>
      </c>
      <c r="Q6">
        <f t="shared" ca="1" si="3"/>
        <v>0</v>
      </c>
      <c r="R6">
        <f t="shared" si="4"/>
        <v>1</v>
      </c>
      <c r="S6" s="13">
        <f t="shared" ca="1" si="5"/>
        <v>1</v>
      </c>
      <c r="U6" s="42"/>
      <c r="W6">
        <f t="shared" ca="1" si="6"/>
        <v>0</v>
      </c>
      <c r="X6">
        <f t="shared" si="7"/>
        <v>0</v>
      </c>
      <c r="Y6">
        <f t="shared" ca="1" si="8"/>
        <v>0</v>
      </c>
      <c r="AA6" s="42"/>
      <c r="AC6">
        <f t="shared" ca="1" si="9"/>
        <v>0</v>
      </c>
      <c r="AD6">
        <f t="shared" si="10"/>
        <v>0</v>
      </c>
      <c r="AE6">
        <f t="shared" ca="1" si="11"/>
        <v>0</v>
      </c>
      <c r="AF6" s="77">
        <f t="shared" ca="1" si="12"/>
        <v>1</v>
      </c>
      <c r="AJ6" s="16">
        <f t="shared" ca="1" si="13"/>
        <v>0</v>
      </c>
      <c r="AK6" s="16">
        <f t="shared" ca="1" si="14"/>
        <v>1</v>
      </c>
      <c r="AL6" s="16">
        <f t="shared" ca="1" si="15"/>
        <v>0</v>
      </c>
      <c r="AM6" s="16">
        <f t="shared" ca="1" si="16"/>
        <v>0</v>
      </c>
    </row>
    <row r="7" spans="1:39" x14ac:dyDescent="0.25">
      <c r="A7" t="s">
        <v>60</v>
      </c>
      <c r="B7" s="27" t="s">
        <v>32</v>
      </c>
      <c r="C7" t="s">
        <v>335</v>
      </c>
      <c r="D7" t="s">
        <v>96</v>
      </c>
      <c r="E7" t="s">
        <v>330</v>
      </c>
      <c r="F7" t="s">
        <v>331</v>
      </c>
      <c r="G7" s="23" t="s">
        <v>64</v>
      </c>
      <c r="H7" s="14">
        <v>8.2100000000000009</v>
      </c>
      <c r="I7" s="18">
        <v>9</v>
      </c>
      <c r="J7" s="10">
        <v>7.6</v>
      </c>
      <c r="K7">
        <f t="shared" ca="1" si="0"/>
        <v>0</v>
      </c>
      <c r="L7">
        <f t="shared" si="1"/>
        <v>0</v>
      </c>
      <c r="M7" s="13">
        <f t="shared" ca="1" si="2"/>
        <v>0</v>
      </c>
      <c r="N7" s="10"/>
      <c r="O7" s="97"/>
      <c r="P7" s="10"/>
      <c r="Q7">
        <f t="shared" ca="1" si="3"/>
        <v>0</v>
      </c>
      <c r="R7">
        <f t="shared" si="4"/>
        <v>0</v>
      </c>
      <c r="S7" s="13">
        <f t="shared" ca="1" si="5"/>
        <v>0</v>
      </c>
      <c r="T7" s="10"/>
      <c r="U7" s="42"/>
      <c r="V7" s="10"/>
      <c r="W7">
        <f t="shared" ca="1" si="6"/>
        <v>0</v>
      </c>
      <c r="X7">
        <f t="shared" si="7"/>
        <v>0</v>
      </c>
      <c r="Y7">
        <f t="shared" ca="1" si="8"/>
        <v>0</v>
      </c>
      <c r="Z7" s="12"/>
      <c r="AA7" s="42"/>
      <c r="AB7" s="10"/>
      <c r="AC7">
        <f t="shared" ca="1" si="9"/>
        <v>0</v>
      </c>
      <c r="AD7">
        <f t="shared" si="10"/>
        <v>0</v>
      </c>
      <c r="AE7">
        <f t="shared" ca="1" si="11"/>
        <v>0</v>
      </c>
      <c r="AF7" s="77">
        <f t="shared" ca="1" si="12"/>
        <v>0</v>
      </c>
      <c r="AJ7" s="16">
        <f t="shared" ca="1" si="13"/>
        <v>0</v>
      </c>
      <c r="AK7" s="16">
        <f t="shared" ca="1" si="14"/>
        <v>0</v>
      </c>
      <c r="AL7" s="16">
        <f t="shared" ca="1" si="15"/>
        <v>0</v>
      </c>
      <c r="AM7" s="16">
        <f t="shared" ca="1" si="16"/>
        <v>0</v>
      </c>
    </row>
    <row r="8" spans="1:39" x14ac:dyDescent="0.25">
      <c r="A8" t="s">
        <v>60</v>
      </c>
      <c r="B8" s="27" t="s">
        <v>32</v>
      </c>
      <c r="C8" t="s">
        <v>412</v>
      </c>
      <c r="D8" t="s">
        <v>62</v>
      </c>
      <c r="E8" t="s">
        <v>348</v>
      </c>
      <c r="F8" t="s">
        <v>349</v>
      </c>
      <c r="G8" s="23" t="s">
        <v>191</v>
      </c>
      <c r="N8" s="10"/>
      <c r="O8" s="97">
        <v>13</v>
      </c>
      <c r="P8" s="10">
        <v>9.49</v>
      </c>
      <c r="Q8">
        <f t="shared" ref="Q8:Q10" ca="1" si="17">IF(B8="",0,VLOOKUP(P8,INDIRECT($A8&amp;$B8),COLUMNS(INDIRECT($A8&amp;$B8))))</f>
        <v>0</v>
      </c>
      <c r="R8">
        <f t="shared" ref="R8:R10" si="18">IF(AND(P8&gt;0,N8="No PB"),1,IF(P8&gt;N8,1,0))</f>
        <v>1</v>
      </c>
      <c r="S8" s="13">
        <f t="shared" ref="S8:S10" ca="1" si="19">Q8+R8</f>
        <v>1</v>
      </c>
      <c r="T8" s="10"/>
      <c r="U8" s="42"/>
      <c r="V8" s="10"/>
      <c r="W8">
        <f t="shared" ref="W8:W10" ca="1" si="20">IF(B8="",0,VLOOKUP(V8,INDIRECT($A8&amp;$B8),COLUMNS(INDIRECT($A8&amp;$B8))))</f>
        <v>0</v>
      </c>
      <c r="X8">
        <f t="shared" ref="X8:X10" si="21">IF(AND(V8&gt;0,T8="No PB"),1,IF(V8&gt;T8,1,0))</f>
        <v>0</v>
      </c>
      <c r="Y8">
        <f t="shared" ref="Y8:Y10" ca="1" si="22">W8+X8</f>
        <v>0</v>
      </c>
      <c r="Z8" s="12"/>
      <c r="AA8" s="42"/>
      <c r="AB8" s="10"/>
      <c r="AC8">
        <f t="shared" ref="AC8:AC10" ca="1" si="23">IF(H8="",0,VLOOKUP(AB8,INDIRECT($A8&amp;$B8),COLUMNS(INDIRECT($A8&amp;$B8))))</f>
        <v>0</v>
      </c>
      <c r="AD8">
        <f t="shared" ref="AD8:AD10" si="24">IF(AND(AB8&gt;0,Z8="No PB"),1,IF(AB8&gt;Z8,1,0))</f>
        <v>0</v>
      </c>
      <c r="AE8">
        <f t="shared" ref="AE8:AE10" ca="1" si="25">AC8+AD8</f>
        <v>0</v>
      </c>
      <c r="AF8" s="77">
        <f t="shared" ref="AF8:AF10" ca="1" si="26">LARGE(AJ8:AM8,1)+LARGE(AJ8:AM8,2)+LARGE(AJ8:AM8,3)</f>
        <v>1</v>
      </c>
      <c r="AJ8" s="16">
        <f t="shared" ref="AJ8:AJ10" si="27">M8</f>
        <v>0</v>
      </c>
      <c r="AK8" s="16">
        <f t="shared" ref="AK8:AK10" ca="1" si="28">S8</f>
        <v>1</v>
      </c>
      <c r="AL8" s="16">
        <f t="shared" ref="AL8:AL10" ca="1" si="29">Y8</f>
        <v>0</v>
      </c>
      <c r="AM8" s="16">
        <f t="shared" ref="AM8:AM10" ca="1" si="30">AE8</f>
        <v>0</v>
      </c>
    </row>
    <row r="9" spans="1:39" x14ac:dyDescent="0.25">
      <c r="A9" t="s">
        <v>60</v>
      </c>
      <c r="B9" s="27" t="s">
        <v>32</v>
      </c>
      <c r="C9" t="s">
        <v>273</v>
      </c>
      <c r="E9" t="s">
        <v>149</v>
      </c>
      <c r="F9" t="s">
        <v>388</v>
      </c>
      <c r="G9" s="23" t="s">
        <v>127</v>
      </c>
      <c r="N9" s="10">
        <v>12.89</v>
      </c>
      <c r="O9" s="97"/>
      <c r="P9" s="10"/>
      <c r="Q9">
        <f t="shared" ca="1" si="17"/>
        <v>0</v>
      </c>
      <c r="R9">
        <f t="shared" si="18"/>
        <v>0</v>
      </c>
      <c r="S9" s="13">
        <f t="shared" ca="1" si="19"/>
        <v>0</v>
      </c>
      <c r="T9" s="10"/>
      <c r="U9" s="42"/>
      <c r="V9" s="10"/>
      <c r="W9">
        <f t="shared" ca="1" si="20"/>
        <v>0</v>
      </c>
      <c r="X9">
        <f t="shared" si="21"/>
        <v>0</v>
      </c>
      <c r="Y9">
        <f t="shared" ca="1" si="22"/>
        <v>0</v>
      </c>
      <c r="Z9" s="12"/>
      <c r="AA9" s="42"/>
      <c r="AB9" s="10"/>
      <c r="AC9">
        <f t="shared" ca="1" si="23"/>
        <v>0</v>
      </c>
      <c r="AD9">
        <f t="shared" si="24"/>
        <v>0</v>
      </c>
      <c r="AE9">
        <f t="shared" ca="1" si="25"/>
        <v>0</v>
      </c>
      <c r="AF9" s="77">
        <f t="shared" ca="1" si="26"/>
        <v>0</v>
      </c>
      <c r="AJ9" s="16">
        <f t="shared" si="27"/>
        <v>0</v>
      </c>
      <c r="AK9" s="16">
        <f t="shared" ca="1" si="28"/>
        <v>0</v>
      </c>
      <c r="AL9" s="16">
        <f t="shared" ca="1" si="29"/>
        <v>0</v>
      </c>
      <c r="AM9" s="16">
        <f t="shared" ca="1" si="30"/>
        <v>0</v>
      </c>
    </row>
    <row r="10" spans="1:39" x14ac:dyDescent="0.25">
      <c r="A10" t="s">
        <v>60</v>
      </c>
      <c r="B10" s="27" t="s">
        <v>32</v>
      </c>
      <c r="C10" t="s">
        <v>367</v>
      </c>
      <c r="D10" t="s">
        <v>96</v>
      </c>
      <c r="E10" t="s">
        <v>170</v>
      </c>
      <c r="F10" t="s">
        <v>368</v>
      </c>
      <c r="G10" s="23" t="s">
        <v>227</v>
      </c>
      <c r="N10" s="10">
        <v>11.98</v>
      </c>
      <c r="O10" s="97">
        <v>13</v>
      </c>
      <c r="P10" s="10">
        <v>10.67</v>
      </c>
      <c r="Q10">
        <f t="shared" ca="1" si="17"/>
        <v>0</v>
      </c>
      <c r="R10">
        <f t="shared" si="18"/>
        <v>0</v>
      </c>
      <c r="S10" s="13">
        <f t="shared" ca="1" si="19"/>
        <v>0</v>
      </c>
      <c r="T10" s="10"/>
      <c r="U10" s="42"/>
      <c r="V10" s="10"/>
      <c r="W10">
        <f t="shared" ca="1" si="20"/>
        <v>0</v>
      </c>
      <c r="X10">
        <f t="shared" si="21"/>
        <v>0</v>
      </c>
      <c r="Y10">
        <f t="shared" ca="1" si="22"/>
        <v>0</v>
      </c>
      <c r="Z10" s="12"/>
      <c r="AA10" s="42"/>
      <c r="AB10" s="10"/>
      <c r="AC10">
        <f t="shared" ca="1" si="23"/>
        <v>0</v>
      </c>
      <c r="AD10">
        <f t="shared" si="24"/>
        <v>0</v>
      </c>
      <c r="AE10">
        <f t="shared" ca="1" si="25"/>
        <v>0</v>
      </c>
      <c r="AF10" s="77">
        <f t="shared" ca="1" si="26"/>
        <v>0</v>
      </c>
      <c r="AJ10" s="16">
        <f t="shared" si="27"/>
        <v>0</v>
      </c>
      <c r="AK10" s="16">
        <f t="shared" ca="1" si="28"/>
        <v>0</v>
      </c>
      <c r="AL10" s="16">
        <f t="shared" ca="1" si="29"/>
        <v>0</v>
      </c>
      <c r="AM10" s="16">
        <f t="shared" ca="1" si="30"/>
        <v>0</v>
      </c>
    </row>
    <row r="11" spans="1:39" x14ac:dyDescent="0.25">
      <c r="A11" t="s">
        <v>60</v>
      </c>
      <c r="B11" s="27" t="s">
        <v>32</v>
      </c>
      <c r="C11"/>
      <c r="D11" t="s">
        <v>96</v>
      </c>
      <c r="E11" t="s">
        <v>410</v>
      </c>
      <c r="F11" t="s">
        <v>411</v>
      </c>
      <c r="G11" s="23" t="s">
        <v>148</v>
      </c>
      <c r="N11" s="10"/>
      <c r="O11" s="97">
        <v>11</v>
      </c>
      <c r="P11" s="10">
        <v>11.04</v>
      </c>
      <c r="Q11">
        <f t="shared" ref="Q11" ca="1" si="31">IF(B11="",0,VLOOKUP(P11,INDIRECT($A11&amp;$B11),COLUMNS(INDIRECT($A11&amp;$B11))))</f>
        <v>0</v>
      </c>
      <c r="R11">
        <f t="shared" ref="R11" si="32">IF(AND(P11&gt;0,N11="No PB"),1,IF(P11&gt;N11,1,0))</f>
        <v>1</v>
      </c>
      <c r="S11" s="13">
        <f t="shared" ref="S11" ca="1" si="33">Q11+R11</f>
        <v>1</v>
      </c>
      <c r="T11" s="10"/>
      <c r="U11" s="42"/>
      <c r="V11" s="10"/>
      <c r="W11">
        <f t="shared" ref="W11" ca="1" si="34">IF(B11="",0,VLOOKUP(V11,INDIRECT($A11&amp;$B11),COLUMNS(INDIRECT($A11&amp;$B11))))</f>
        <v>0</v>
      </c>
      <c r="X11">
        <f t="shared" ref="X11" si="35">IF(AND(V11&gt;0,T11="No PB"),1,IF(V11&gt;T11,1,0))</f>
        <v>0</v>
      </c>
      <c r="Y11">
        <f t="shared" ref="Y11" ca="1" si="36">W11+X11</f>
        <v>0</v>
      </c>
      <c r="Z11" s="12"/>
      <c r="AA11" s="42"/>
      <c r="AB11" s="10"/>
      <c r="AC11">
        <f t="shared" ref="AC11" ca="1" si="37">IF(H11="",0,VLOOKUP(AB11,INDIRECT($A11&amp;$B11),COLUMNS(INDIRECT($A11&amp;$B11))))</f>
        <v>0</v>
      </c>
      <c r="AD11">
        <f t="shared" ref="AD11" si="38">IF(AND(AB11&gt;0,Z11="No PB"),1,IF(AB11&gt;Z11,1,0))</f>
        <v>0</v>
      </c>
      <c r="AE11">
        <f t="shared" ref="AE11" ca="1" si="39">AC11+AD11</f>
        <v>0</v>
      </c>
      <c r="AF11" s="77">
        <f t="shared" ref="AF11" ca="1" si="40">LARGE(AJ11:AM11,1)+LARGE(AJ11:AM11,2)+LARGE(AJ11:AM11,3)</f>
        <v>1</v>
      </c>
      <c r="AJ11" s="16">
        <f t="shared" ref="AJ11" si="41">M11</f>
        <v>0</v>
      </c>
      <c r="AK11" s="16">
        <f t="shared" ref="AK11" ca="1" si="42">S11</f>
        <v>1</v>
      </c>
      <c r="AL11" s="16">
        <f t="shared" ref="AL11" ca="1" si="43">Y11</f>
        <v>0</v>
      </c>
      <c r="AM11" s="16">
        <f t="shared" ref="AM11" ca="1" si="44">AE11</f>
        <v>0</v>
      </c>
    </row>
    <row r="12" spans="1:39" x14ac:dyDescent="0.25">
      <c r="A12" t="s">
        <v>60</v>
      </c>
      <c r="B12" s="27" t="s">
        <v>37</v>
      </c>
      <c r="D12" t="s">
        <v>62</v>
      </c>
      <c r="E12" s="16" t="s">
        <v>283</v>
      </c>
      <c r="F12" s="16" t="s">
        <v>284</v>
      </c>
      <c r="G12" s="16" t="s">
        <v>282</v>
      </c>
      <c r="H12" s="14">
        <v>6.75</v>
      </c>
      <c r="I12" s="18">
        <v>9</v>
      </c>
      <c r="J12" s="10">
        <v>6.62</v>
      </c>
      <c r="K12">
        <f t="shared" ca="1" si="0"/>
        <v>0</v>
      </c>
      <c r="L12">
        <f t="shared" si="1"/>
        <v>0</v>
      </c>
      <c r="M12" s="13">
        <f t="shared" ca="1" si="2"/>
        <v>0</v>
      </c>
      <c r="N12" s="10"/>
      <c r="O12" s="97"/>
      <c r="P12" s="10"/>
      <c r="Q12">
        <f t="shared" ca="1" si="3"/>
        <v>0</v>
      </c>
      <c r="R12">
        <f t="shared" si="4"/>
        <v>0</v>
      </c>
      <c r="S12" s="13">
        <f t="shared" ca="1" si="5"/>
        <v>0</v>
      </c>
      <c r="T12" s="10"/>
      <c r="U12" s="42"/>
      <c r="V12" s="10"/>
      <c r="W12">
        <f t="shared" ca="1" si="6"/>
        <v>0</v>
      </c>
      <c r="X12">
        <f t="shared" si="7"/>
        <v>0</v>
      </c>
      <c r="Y12">
        <f t="shared" ca="1" si="8"/>
        <v>0</v>
      </c>
      <c r="Z12" s="12"/>
      <c r="AA12" s="42"/>
      <c r="AB12" s="10"/>
      <c r="AC12">
        <f t="shared" ca="1" si="9"/>
        <v>0</v>
      </c>
      <c r="AD12">
        <f t="shared" si="10"/>
        <v>0</v>
      </c>
      <c r="AE12">
        <f t="shared" ca="1" si="11"/>
        <v>0</v>
      </c>
      <c r="AF12" s="77">
        <f t="shared" ca="1" si="12"/>
        <v>0</v>
      </c>
      <c r="AJ12" s="16">
        <f t="shared" ca="1" si="13"/>
        <v>0</v>
      </c>
      <c r="AK12" s="16">
        <f t="shared" ca="1" si="14"/>
        <v>0</v>
      </c>
      <c r="AL12" s="16">
        <f t="shared" ca="1" si="15"/>
        <v>0</v>
      </c>
      <c r="AM12" s="16">
        <f t="shared" ca="1" si="16"/>
        <v>0</v>
      </c>
    </row>
    <row r="13" spans="1:39" x14ac:dyDescent="0.25">
      <c r="A13" t="s">
        <v>60</v>
      </c>
      <c r="B13" s="27" t="s">
        <v>37</v>
      </c>
      <c r="C13" s="27" t="s">
        <v>97</v>
      </c>
      <c r="D13" t="s">
        <v>302</v>
      </c>
      <c r="E13" s="16" t="s">
        <v>121</v>
      </c>
      <c r="F13" t="s">
        <v>122</v>
      </c>
      <c r="G13" s="23" t="s">
        <v>124</v>
      </c>
      <c r="H13" s="14">
        <v>9.16</v>
      </c>
      <c r="I13" s="18">
        <v>13</v>
      </c>
      <c r="J13" s="10">
        <v>9.1199999999999992</v>
      </c>
      <c r="K13">
        <f t="shared" ca="1" si="0"/>
        <v>0</v>
      </c>
      <c r="L13">
        <f t="shared" si="1"/>
        <v>0</v>
      </c>
      <c r="M13" s="13">
        <f t="shared" ca="1" si="2"/>
        <v>0</v>
      </c>
      <c r="N13" s="10"/>
      <c r="O13" s="97"/>
      <c r="P13" s="10"/>
      <c r="Q13">
        <f t="shared" ca="1" si="3"/>
        <v>0</v>
      </c>
      <c r="R13">
        <f t="shared" si="4"/>
        <v>0</v>
      </c>
      <c r="S13" s="13">
        <f t="shared" ca="1" si="5"/>
        <v>0</v>
      </c>
      <c r="T13" s="10"/>
      <c r="U13" s="42"/>
      <c r="V13" s="10"/>
      <c r="W13">
        <f t="shared" ca="1" si="6"/>
        <v>0</v>
      </c>
      <c r="X13">
        <f t="shared" si="7"/>
        <v>0</v>
      </c>
      <c r="Y13">
        <f t="shared" ca="1" si="8"/>
        <v>0</v>
      </c>
      <c r="Z13" s="12"/>
      <c r="AA13" s="42"/>
      <c r="AB13" s="10"/>
      <c r="AC13">
        <f t="shared" ca="1" si="9"/>
        <v>0</v>
      </c>
      <c r="AD13">
        <f t="shared" si="10"/>
        <v>0</v>
      </c>
      <c r="AE13">
        <f t="shared" ca="1" si="11"/>
        <v>0</v>
      </c>
      <c r="AF13" s="77">
        <f t="shared" ca="1" si="12"/>
        <v>0</v>
      </c>
      <c r="AJ13" s="16">
        <f t="shared" ca="1" si="13"/>
        <v>0</v>
      </c>
      <c r="AK13" s="16">
        <f t="shared" ca="1" si="14"/>
        <v>0</v>
      </c>
      <c r="AL13" s="16">
        <f t="shared" ca="1" si="15"/>
        <v>0</v>
      </c>
      <c r="AM13" s="16">
        <f t="shared" ca="1" si="16"/>
        <v>0</v>
      </c>
    </row>
    <row r="14" spans="1:39" x14ac:dyDescent="0.25">
      <c r="A14" t="s">
        <v>60</v>
      </c>
      <c r="B14" s="27" t="s">
        <v>37</v>
      </c>
      <c r="C14" s="27" t="s">
        <v>77</v>
      </c>
      <c r="D14" t="s">
        <v>62</v>
      </c>
      <c r="E14" s="16" t="s">
        <v>290</v>
      </c>
      <c r="F14" s="16" t="s">
        <v>289</v>
      </c>
      <c r="G14" s="16" t="s">
        <v>123</v>
      </c>
      <c r="I14" s="18">
        <v>11</v>
      </c>
      <c r="J14" s="10">
        <v>12.37</v>
      </c>
      <c r="K14">
        <f t="shared" ca="1" si="0"/>
        <v>4</v>
      </c>
      <c r="L14">
        <f t="shared" si="1"/>
        <v>1</v>
      </c>
      <c r="M14" s="13">
        <f t="shared" ca="1" si="2"/>
        <v>5</v>
      </c>
      <c r="N14">
        <v>12.37</v>
      </c>
      <c r="O14" s="97">
        <v>11</v>
      </c>
      <c r="P14">
        <v>11.58</v>
      </c>
      <c r="Q14">
        <f t="shared" ca="1" si="3"/>
        <v>3</v>
      </c>
      <c r="R14">
        <f t="shared" si="4"/>
        <v>0</v>
      </c>
      <c r="S14" s="13">
        <f t="shared" ca="1" si="5"/>
        <v>3</v>
      </c>
      <c r="U14" s="42"/>
      <c r="W14">
        <f t="shared" ca="1" si="6"/>
        <v>0</v>
      </c>
      <c r="X14">
        <f t="shared" si="7"/>
        <v>0</v>
      </c>
      <c r="Y14">
        <f t="shared" ca="1" si="8"/>
        <v>0</v>
      </c>
      <c r="AA14" s="42"/>
      <c r="AC14">
        <f t="shared" ca="1" si="9"/>
        <v>0</v>
      </c>
      <c r="AD14">
        <f t="shared" si="10"/>
        <v>0</v>
      </c>
      <c r="AE14">
        <f t="shared" ca="1" si="11"/>
        <v>0</v>
      </c>
      <c r="AF14" s="77">
        <f t="shared" ca="1" si="12"/>
        <v>8</v>
      </c>
      <c r="AJ14" s="16">
        <f t="shared" ca="1" si="13"/>
        <v>5</v>
      </c>
      <c r="AK14" s="16">
        <f t="shared" ca="1" si="14"/>
        <v>3</v>
      </c>
      <c r="AL14" s="16">
        <f t="shared" ca="1" si="15"/>
        <v>0</v>
      </c>
      <c r="AM14" s="16">
        <f t="shared" ca="1" si="16"/>
        <v>0</v>
      </c>
    </row>
    <row r="15" spans="1:39" ht="15.75" customHeight="1" x14ac:dyDescent="0.25">
      <c r="A15" s="89" t="s">
        <v>60</v>
      </c>
      <c r="B15" s="27" t="s">
        <v>37</v>
      </c>
      <c r="C15" s="27" t="s">
        <v>300</v>
      </c>
      <c r="D15" t="s">
        <v>63</v>
      </c>
      <c r="E15" s="16" t="s">
        <v>299</v>
      </c>
      <c r="F15" s="16" t="s">
        <v>301</v>
      </c>
      <c r="G15" s="16" t="s">
        <v>108</v>
      </c>
      <c r="H15" s="14">
        <v>6.63</v>
      </c>
      <c r="K15">
        <f t="shared" ca="1" si="0"/>
        <v>0</v>
      </c>
      <c r="L15">
        <f t="shared" si="1"/>
        <v>0</v>
      </c>
      <c r="M15" s="13">
        <f t="shared" ca="1" si="2"/>
        <v>0</v>
      </c>
      <c r="O15" s="97">
        <v>9</v>
      </c>
      <c r="P15">
        <v>6.05</v>
      </c>
      <c r="Q15">
        <f t="shared" ca="1" si="3"/>
        <v>0</v>
      </c>
      <c r="R15">
        <f t="shared" si="4"/>
        <v>1</v>
      </c>
      <c r="S15" s="13">
        <f t="shared" ca="1" si="5"/>
        <v>1</v>
      </c>
      <c r="U15" s="42"/>
      <c r="W15">
        <f t="shared" ca="1" si="6"/>
        <v>0</v>
      </c>
      <c r="X15">
        <f t="shared" si="7"/>
        <v>0</v>
      </c>
      <c r="Y15">
        <f t="shared" ca="1" si="8"/>
        <v>0</v>
      </c>
      <c r="AA15" s="42"/>
      <c r="AC15">
        <f t="shared" ca="1" si="9"/>
        <v>0</v>
      </c>
      <c r="AD15">
        <f t="shared" si="10"/>
        <v>0</v>
      </c>
      <c r="AE15">
        <f t="shared" ca="1" si="11"/>
        <v>0</v>
      </c>
      <c r="AF15" s="77">
        <f t="shared" ca="1" si="12"/>
        <v>1</v>
      </c>
      <c r="AJ15" s="16">
        <f t="shared" ca="1" si="13"/>
        <v>0</v>
      </c>
      <c r="AK15" s="16">
        <f t="shared" ca="1" si="14"/>
        <v>1</v>
      </c>
      <c r="AL15" s="16">
        <f t="shared" ca="1" si="15"/>
        <v>0</v>
      </c>
      <c r="AM15" s="16">
        <f t="shared" ca="1" si="16"/>
        <v>0</v>
      </c>
    </row>
    <row r="16" spans="1:39" x14ac:dyDescent="0.25">
      <c r="A16" s="89" t="s">
        <v>60</v>
      </c>
      <c r="B16" s="27" t="s">
        <v>37</v>
      </c>
      <c r="C16" s="27" t="s">
        <v>387</v>
      </c>
      <c r="D16" t="s">
        <v>63</v>
      </c>
      <c r="E16" s="16" t="s">
        <v>246</v>
      </c>
      <c r="F16" s="16" t="s">
        <v>233</v>
      </c>
      <c r="G16" s="16" t="s">
        <v>372</v>
      </c>
      <c r="K16">
        <f t="shared" ca="1" si="0"/>
        <v>0</v>
      </c>
      <c r="N16">
        <v>6.72</v>
      </c>
      <c r="O16" s="97">
        <v>9</v>
      </c>
      <c r="P16">
        <v>6.19</v>
      </c>
      <c r="Q16">
        <f t="shared" ref="Q16:Q17" ca="1" si="45">IF(B16="",0,VLOOKUP(P16,INDIRECT($A16&amp;$B16),COLUMNS(INDIRECT($A16&amp;$B16))))</f>
        <v>0</v>
      </c>
      <c r="R16">
        <f t="shared" ref="R16:R17" si="46">IF(AND(P16&gt;0,N16="No PB"),1,IF(P16&gt;N16,1,0))</f>
        <v>0</v>
      </c>
      <c r="S16" s="13">
        <f t="shared" ref="S16:S17" ca="1" si="47">Q16+R16</f>
        <v>0</v>
      </c>
      <c r="T16" s="10"/>
      <c r="U16" s="42"/>
      <c r="V16" s="10"/>
      <c r="W16">
        <f t="shared" ref="W16:W17" ca="1" si="48">IF(B16="",0,VLOOKUP(V16,INDIRECT($A16&amp;$B16),COLUMNS(INDIRECT($A16&amp;$B16))))</f>
        <v>0</v>
      </c>
      <c r="X16">
        <f t="shared" ref="X16:X17" si="49">IF(AND(V16&gt;0,T16="No PB"),1,IF(V16&gt;T16,1,0))</f>
        <v>0</v>
      </c>
      <c r="Y16">
        <f t="shared" ref="Y16:Y17" ca="1" si="50">W16+X16</f>
        <v>0</v>
      </c>
      <c r="Z16" s="12"/>
      <c r="AA16" s="42"/>
      <c r="AB16" s="10"/>
      <c r="AC16">
        <f t="shared" ref="AC16:AC17" ca="1" si="51">IF(H16="",0,VLOOKUP(AB16,INDIRECT($A16&amp;$B16),COLUMNS(INDIRECT($A16&amp;$B16))))</f>
        <v>0</v>
      </c>
      <c r="AD16">
        <f t="shared" ref="AD16:AD17" si="52">IF(AND(AB16&gt;0,Z16="No PB"),1,IF(AB16&gt;Z16,1,0))</f>
        <v>0</v>
      </c>
      <c r="AE16">
        <f t="shared" ref="AE16:AE17" ca="1" si="53">AC16+AD16</f>
        <v>0</v>
      </c>
      <c r="AF16" s="77">
        <f t="shared" ref="AF16:AF17" ca="1" si="54">LARGE(AJ16:AM16,1)+LARGE(AJ16:AM16,2)+LARGE(AJ16:AM16,3)</f>
        <v>0</v>
      </c>
      <c r="AJ16" s="16">
        <f t="shared" ref="AJ16:AJ17" si="55">M16</f>
        <v>0</v>
      </c>
      <c r="AK16" s="16">
        <f t="shared" ref="AK16:AK17" ca="1" si="56">S16</f>
        <v>0</v>
      </c>
      <c r="AL16" s="16">
        <f t="shared" ref="AL16:AL17" ca="1" si="57">Y16</f>
        <v>0</v>
      </c>
      <c r="AM16" s="16">
        <f t="shared" ref="AM16:AM17" ca="1" si="58">AE16</f>
        <v>0</v>
      </c>
    </row>
    <row r="17" spans="1:39" x14ac:dyDescent="0.25">
      <c r="A17" s="89" t="s">
        <v>60</v>
      </c>
      <c r="B17" s="27" t="s">
        <v>37</v>
      </c>
      <c r="C17" s="27" t="s">
        <v>390</v>
      </c>
      <c r="D17" t="s">
        <v>376</v>
      </c>
      <c r="E17" s="16" t="s">
        <v>314</v>
      </c>
      <c r="F17" s="16" t="s">
        <v>311</v>
      </c>
      <c r="G17" s="16" t="s">
        <v>312</v>
      </c>
      <c r="K17">
        <f t="shared" ca="1" si="0"/>
        <v>0</v>
      </c>
      <c r="N17">
        <v>6.52</v>
      </c>
      <c r="O17" s="97">
        <v>9</v>
      </c>
      <c r="P17">
        <v>7.65</v>
      </c>
      <c r="Q17">
        <f t="shared" ca="1" si="45"/>
        <v>0</v>
      </c>
      <c r="R17">
        <f t="shared" si="46"/>
        <v>1</v>
      </c>
      <c r="S17" s="13">
        <f t="shared" ca="1" si="47"/>
        <v>1</v>
      </c>
      <c r="T17" s="10"/>
      <c r="U17" s="42"/>
      <c r="V17" s="10"/>
      <c r="W17">
        <f t="shared" ca="1" si="48"/>
        <v>0</v>
      </c>
      <c r="X17">
        <f t="shared" si="49"/>
        <v>0</v>
      </c>
      <c r="Y17">
        <f t="shared" ca="1" si="50"/>
        <v>0</v>
      </c>
      <c r="Z17" s="12"/>
      <c r="AA17" s="42"/>
      <c r="AB17" s="10"/>
      <c r="AC17">
        <f t="shared" ca="1" si="51"/>
        <v>0</v>
      </c>
      <c r="AD17">
        <f t="shared" si="52"/>
        <v>0</v>
      </c>
      <c r="AE17">
        <f t="shared" ca="1" si="53"/>
        <v>0</v>
      </c>
      <c r="AF17" s="77">
        <f t="shared" ca="1" si="54"/>
        <v>1</v>
      </c>
      <c r="AJ17" s="16">
        <f t="shared" si="55"/>
        <v>0</v>
      </c>
      <c r="AK17" s="16">
        <f t="shared" ca="1" si="56"/>
        <v>1</v>
      </c>
      <c r="AL17" s="16">
        <f t="shared" ca="1" si="57"/>
        <v>0</v>
      </c>
      <c r="AM17" s="16">
        <f t="shared" ca="1" si="58"/>
        <v>0</v>
      </c>
    </row>
    <row r="18" spans="1:39" x14ac:dyDescent="0.25">
      <c r="A18" t="s">
        <v>60</v>
      </c>
      <c r="B18" s="27" t="s">
        <v>36</v>
      </c>
      <c r="C18" s="27" t="s">
        <v>99</v>
      </c>
      <c r="D18" t="s">
        <v>90</v>
      </c>
      <c r="E18" s="16" t="s">
        <v>279</v>
      </c>
      <c r="F18" s="16" t="s">
        <v>280</v>
      </c>
      <c r="G18" s="16" t="s">
        <v>148</v>
      </c>
      <c r="H18" s="14">
        <v>6.94</v>
      </c>
      <c r="I18" s="18">
        <v>9</v>
      </c>
      <c r="J18" s="10">
        <v>7.27</v>
      </c>
      <c r="K18">
        <f t="shared" ca="1" si="0"/>
        <v>1</v>
      </c>
      <c r="L18">
        <f t="shared" si="1"/>
        <v>1</v>
      </c>
      <c r="M18" s="13">
        <f t="shared" ca="1" si="2"/>
        <v>2</v>
      </c>
      <c r="N18">
        <v>7.27</v>
      </c>
      <c r="O18" s="97">
        <v>9</v>
      </c>
      <c r="P18">
        <v>6.68</v>
      </c>
      <c r="Q18">
        <f t="shared" ca="1" si="3"/>
        <v>0</v>
      </c>
      <c r="R18">
        <f t="shared" si="4"/>
        <v>0</v>
      </c>
      <c r="S18" s="13">
        <f t="shared" ca="1" si="5"/>
        <v>0</v>
      </c>
      <c r="U18" s="42"/>
      <c r="W18">
        <f t="shared" ca="1" si="6"/>
        <v>0</v>
      </c>
      <c r="X18">
        <f t="shared" si="7"/>
        <v>0</v>
      </c>
      <c r="Y18">
        <f t="shared" ca="1" si="8"/>
        <v>0</v>
      </c>
      <c r="AA18" s="42"/>
      <c r="AC18">
        <f t="shared" ca="1" si="9"/>
        <v>0</v>
      </c>
      <c r="AD18">
        <f t="shared" si="10"/>
        <v>0</v>
      </c>
      <c r="AE18">
        <f t="shared" ca="1" si="11"/>
        <v>0</v>
      </c>
      <c r="AF18" s="77">
        <f t="shared" ca="1" si="12"/>
        <v>2</v>
      </c>
      <c r="AJ18" s="16">
        <f t="shared" ca="1" si="13"/>
        <v>2</v>
      </c>
      <c r="AK18" s="16">
        <f t="shared" ca="1" si="14"/>
        <v>0</v>
      </c>
      <c r="AL18" s="16">
        <f t="shared" ca="1" si="15"/>
        <v>0</v>
      </c>
      <c r="AM18" s="16">
        <f t="shared" ca="1" si="16"/>
        <v>0</v>
      </c>
    </row>
    <row r="19" spans="1:39" x14ac:dyDescent="0.25">
      <c r="A19" t="s">
        <v>60</v>
      </c>
      <c r="B19" s="17" t="s">
        <v>36</v>
      </c>
      <c r="C19" s="17" t="s">
        <v>99</v>
      </c>
      <c r="D19" s="16" t="s">
        <v>90</v>
      </c>
      <c r="E19" t="s">
        <v>306</v>
      </c>
      <c r="F19" t="s">
        <v>305</v>
      </c>
      <c r="G19" t="s">
        <v>307</v>
      </c>
      <c r="H19" s="19"/>
      <c r="I19" s="18">
        <v>9</v>
      </c>
      <c r="J19" s="10">
        <v>7.25</v>
      </c>
      <c r="K19">
        <f t="shared" ca="1" si="0"/>
        <v>1</v>
      </c>
      <c r="L19">
        <f t="shared" si="1"/>
        <v>1</v>
      </c>
      <c r="M19" s="13">
        <f t="shared" ca="1" si="2"/>
        <v>2</v>
      </c>
      <c r="N19" s="69">
        <v>7.25</v>
      </c>
      <c r="O19" s="97"/>
      <c r="P19" s="10"/>
      <c r="Q19">
        <f t="shared" ca="1" si="3"/>
        <v>0</v>
      </c>
      <c r="R19">
        <f t="shared" si="4"/>
        <v>0</v>
      </c>
      <c r="S19" s="13">
        <f t="shared" ca="1" si="5"/>
        <v>0</v>
      </c>
      <c r="T19" s="69"/>
      <c r="U19" s="42"/>
      <c r="V19" s="10"/>
      <c r="W19">
        <f t="shared" ca="1" si="6"/>
        <v>0</v>
      </c>
      <c r="X19">
        <f t="shared" si="7"/>
        <v>0</v>
      </c>
      <c r="Y19">
        <f t="shared" ca="1" si="8"/>
        <v>0</v>
      </c>
      <c r="Z19" s="12"/>
      <c r="AA19" s="42"/>
      <c r="AB19" s="10"/>
      <c r="AC19">
        <f t="shared" ca="1" si="9"/>
        <v>0</v>
      </c>
      <c r="AD19">
        <f t="shared" si="10"/>
        <v>0</v>
      </c>
      <c r="AE19">
        <f t="shared" ca="1" si="11"/>
        <v>0</v>
      </c>
      <c r="AF19" s="77">
        <f t="shared" ca="1" si="12"/>
        <v>2</v>
      </c>
      <c r="AJ19" s="16">
        <f t="shared" ca="1" si="13"/>
        <v>2</v>
      </c>
      <c r="AK19" s="16">
        <f t="shared" ca="1" si="14"/>
        <v>0</v>
      </c>
      <c r="AL19" s="16">
        <f t="shared" ca="1" si="15"/>
        <v>0</v>
      </c>
      <c r="AM19" s="16">
        <f t="shared" ca="1" si="16"/>
        <v>0</v>
      </c>
    </row>
    <row r="20" spans="1:39" x14ac:dyDescent="0.25">
      <c r="A20" t="s">
        <v>60</v>
      </c>
      <c r="B20" s="17" t="s">
        <v>36</v>
      </c>
      <c r="C20" s="17"/>
      <c r="D20" s="16" t="s">
        <v>90</v>
      </c>
      <c r="E20" s="16" t="s">
        <v>355</v>
      </c>
      <c r="F20" s="16" t="s">
        <v>226</v>
      </c>
      <c r="G20" s="16" t="s">
        <v>227</v>
      </c>
      <c r="H20" s="19"/>
      <c r="N20" s="69"/>
      <c r="O20" s="97"/>
      <c r="P20" s="10"/>
      <c r="Q20">
        <f t="shared" ref="Q20:Q24" ca="1" si="59">IF(B20="",0,VLOOKUP(P20,INDIRECT($A20&amp;$B20),COLUMNS(INDIRECT($A20&amp;$B20))))</f>
        <v>0</v>
      </c>
      <c r="R20">
        <f t="shared" ref="R20:R24" si="60">IF(AND(P20&gt;0,N20="No PB"),1,IF(P20&gt;N20,1,0))</f>
        <v>0</v>
      </c>
      <c r="S20" s="13">
        <f t="shared" ref="S20:S24" ca="1" si="61">Q20+R20</f>
        <v>0</v>
      </c>
      <c r="T20" s="10"/>
      <c r="U20" s="42"/>
      <c r="V20" s="10"/>
      <c r="W20">
        <f t="shared" ref="W20:W24" ca="1" si="62">IF(B20="",0,VLOOKUP(V20,INDIRECT($A20&amp;$B20),COLUMNS(INDIRECT($A20&amp;$B20))))</f>
        <v>0</v>
      </c>
      <c r="X20">
        <f t="shared" ref="X20:X24" si="63">IF(AND(V20&gt;0,T20="No PB"),1,IF(V20&gt;T20,1,0))</f>
        <v>0</v>
      </c>
      <c r="Y20">
        <f t="shared" ref="Y20:Y24" ca="1" si="64">W20+X20</f>
        <v>0</v>
      </c>
      <c r="Z20" s="12"/>
      <c r="AA20" s="42"/>
      <c r="AB20" s="10"/>
      <c r="AC20">
        <f t="shared" ref="AC20:AC24" ca="1" si="65">IF(H20="",0,VLOOKUP(AB20,INDIRECT($A20&amp;$B20),COLUMNS(INDIRECT($A20&amp;$B20))))</f>
        <v>0</v>
      </c>
      <c r="AD20">
        <f t="shared" ref="AD20:AD24" si="66">IF(AND(AB20&gt;0,Z20="No PB"),1,IF(AB20&gt;Z20,1,0))</f>
        <v>0</v>
      </c>
      <c r="AE20">
        <f t="shared" ref="AE20:AE24" ca="1" si="67">AC20+AD20</f>
        <v>0</v>
      </c>
      <c r="AF20" s="77">
        <f t="shared" ref="AF20:AF24" ca="1" si="68">LARGE(AJ20:AM20,1)+LARGE(AJ20:AM20,2)+LARGE(AJ20:AM20,3)</f>
        <v>0</v>
      </c>
      <c r="AJ20" s="16">
        <f t="shared" ref="AJ20:AJ24" si="69">M20</f>
        <v>0</v>
      </c>
      <c r="AK20" s="16">
        <f t="shared" ref="AK20:AK24" ca="1" si="70">S20</f>
        <v>0</v>
      </c>
      <c r="AL20" s="16">
        <f t="shared" ref="AL20:AL24" ca="1" si="71">Y20</f>
        <v>0</v>
      </c>
      <c r="AM20" s="16">
        <f t="shared" ref="AM20:AM24" ca="1" si="72">AE20</f>
        <v>0</v>
      </c>
    </row>
    <row r="21" spans="1:39" x14ac:dyDescent="0.25">
      <c r="A21" t="s">
        <v>60</v>
      </c>
      <c r="B21" s="17" t="s">
        <v>36</v>
      </c>
      <c r="C21" s="17"/>
      <c r="D21" s="16" t="s">
        <v>91</v>
      </c>
      <c r="E21" s="16" t="s">
        <v>356</v>
      </c>
      <c r="F21" s="16" t="s">
        <v>357</v>
      </c>
      <c r="G21" s="16" t="s">
        <v>354</v>
      </c>
      <c r="H21" s="19"/>
      <c r="N21" s="69">
        <v>4.47</v>
      </c>
      <c r="O21" s="97">
        <v>9</v>
      </c>
      <c r="P21" s="10">
        <v>4.5</v>
      </c>
      <c r="Q21">
        <f t="shared" ca="1" si="59"/>
        <v>0</v>
      </c>
      <c r="R21">
        <f t="shared" si="60"/>
        <v>1</v>
      </c>
      <c r="S21" s="13">
        <f t="shared" ca="1" si="61"/>
        <v>1</v>
      </c>
      <c r="T21" s="10"/>
      <c r="U21" s="42"/>
      <c r="V21" s="10"/>
      <c r="W21">
        <f t="shared" ca="1" si="62"/>
        <v>0</v>
      </c>
      <c r="X21">
        <f t="shared" si="63"/>
        <v>0</v>
      </c>
      <c r="Y21">
        <f t="shared" ca="1" si="64"/>
        <v>0</v>
      </c>
      <c r="Z21" s="12"/>
      <c r="AA21" s="42"/>
      <c r="AB21" s="10"/>
      <c r="AC21">
        <f t="shared" ca="1" si="65"/>
        <v>0</v>
      </c>
      <c r="AD21">
        <f t="shared" si="66"/>
        <v>0</v>
      </c>
      <c r="AE21">
        <f t="shared" ca="1" si="67"/>
        <v>0</v>
      </c>
      <c r="AF21" s="77">
        <f t="shared" ca="1" si="68"/>
        <v>1</v>
      </c>
      <c r="AJ21" s="16">
        <f t="shared" si="69"/>
        <v>0</v>
      </c>
      <c r="AK21" s="16">
        <f t="shared" ca="1" si="70"/>
        <v>1</v>
      </c>
      <c r="AL21" s="16">
        <f t="shared" ca="1" si="71"/>
        <v>0</v>
      </c>
      <c r="AM21" s="16">
        <f t="shared" ca="1" si="72"/>
        <v>0</v>
      </c>
    </row>
    <row r="22" spans="1:39" x14ac:dyDescent="0.25">
      <c r="A22" t="s">
        <v>60</v>
      </c>
      <c r="B22" s="17" t="s">
        <v>36</v>
      </c>
      <c r="D22" s="16" t="s">
        <v>91</v>
      </c>
      <c r="E22" s="16" t="s">
        <v>170</v>
      </c>
      <c r="F22" s="16" t="s">
        <v>323</v>
      </c>
      <c r="G22" t="s">
        <v>324</v>
      </c>
      <c r="H22" s="35"/>
      <c r="K22">
        <f ca="1">IF(B22="",0,VLOOKUP(J22,INDIRECT($A22&amp;$B22),COLUMNS(INDIRECT($A22&amp;$B22))))</f>
        <v>0</v>
      </c>
      <c r="L22">
        <f>IF(AND(J22&gt;0,H22="No PB"),1,IF(J22&gt;H22,1,0))</f>
        <v>0</v>
      </c>
      <c r="M22" s="13">
        <f ca="1">K22+L22</f>
        <v>0</v>
      </c>
      <c r="N22" s="10"/>
      <c r="O22" s="97"/>
      <c r="P22" s="10"/>
      <c r="Q22">
        <f t="shared" ca="1" si="59"/>
        <v>0</v>
      </c>
      <c r="R22">
        <f t="shared" si="60"/>
        <v>0</v>
      </c>
      <c r="S22" s="13">
        <f t="shared" ca="1" si="61"/>
        <v>0</v>
      </c>
      <c r="T22" s="10"/>
      <c r="U22" s="42"/>
      <c r="V22" s="10"/>
      <c r="W22">
        <f t="shared" ca="1" si="62"/>
        <v>0</v>
      </c>
      <c r="X22">
        <f t="shared" si="63"/>
        <v>0</v>
      </c>
      <c r="Y22">
        <f t="shared" ca="1" si="64"/>
        <v>0</v>
      </c>
      <c r="Z22" s="12"/>
      <c r="AA22" s="42"/>
      <c r="AB22" s="10"/>
      <c r="AC22">
        <f t="shared" ca="1" si="65"/>
        <v>0</v>
      </c>
      <c r="AD22">
        <f t="shared" si="66"/>
        <v>0</v>
      </c>
      <c r="AE22">
        <f t="shared" ca="1" si="67"/>
        <v>0</v>
      </c>
      <c r="AF22" s="77">
        <f t="shared" ca="1" si="68"/>
        <v>0</v>
      </c>
      <c r="AJ22" s="16">
        <f t="shared" ca="1" si="69"/>
        <v>0</v>
      </c>
      <c r="AK22" s="16">
        <f t="shared" ca="1" si="70"/>
        <v>0</v>
      </c>
      <c r="AL22" s="16">
        <f t="shared" ca="1" si="71"/>
        <v>0</v>
      </c>
      <c r="AM22" s="16">
        <f t="shared" ca="1" si="72"/>
        <v>0</v>
      </c>
    </row>
    <row r="23" spans="1:39" x14ac:dyDescent="0.25">
      <c r="A23" t="s">
        <v>60</v>
      </c>
      <c r="B23" s="17" t="s">
        <v>36</v>
      </c>
      <c r="D23" s="16" t="s">
        <v>91</v>
      </c>
      <c r="E23" s="16" t="s">
        <v>381</v>
      </c>
      <c r="F23" s="16" t="s">
        <v>382</v>
      </c>
      <c r="G23" s="16" t="s">
        <v>354</v>
      </c>
      <c r="H23" s="35"/>
      <c r="N23" s="10">
        <v>4.63</v>
      </c>
      <c r="O23" s="97">
        <v>9</v>
      </c>
      <c r="P23" s="10">
        <v>4.46</v>
      </c>
      <c r="Q23">
        <f t="shared" ca="1" si="59"/>
        <v>0</v>
      </c>
      <c r="R23">
        <f t="shared" si="60"/>
        <v>0</v>
      </c>
      <c r="S23" s="13">
        <f t="shared" ca="1" si="61"/>
        <v>0</v>
      </c>
      <c r="T23" s="10"/>
      <c r="U23" s="42"/>
      <c r="V23" s="10"/>
      <c r="W23">
        <f t="shared" ca="1" si="62"/>
        <v>0</v>
      </c>
      <c r="X23">
        <f t="shared" si="63"/>
        <v>0</v>
      </c>
      <c r="Y23">
        <f t="shared" ca="1" si="64"/>
        <v>0</v>
      </c>
      <c r="Z23" s="12"/>
      <c r="AA23" s="42"/>
      <c r="AB23" s="10"/>
      <c r="AC23">
        <f t="shared" ca="1" si="65"/>
        <v>0</v>
      </c>
      <c r="AD23">
        <f t="shared" si="66"/>
        <v>0</v>
      </c>
      <c r="AE23">
        <f t="shared" ca="1" si="67"/>
        <v>0</v>
      </c>
      <c r="AF23" s="77">
        <f t="shared" ca="1" si="68"/>
        <v>0</v>
      </c>
      <c r="AJ23" s="16">
        <f t="shared" si="69"/>
        <v>0</v>
      </c>
      <c r="AK23" s="16">
        <f t="shared" ca="1" si="70"/>
        <v>0</v>
      </c>
      <c r="AL23" s="16">
        <f t="shared" ca="1" si="71"/>
        <v>0</v>
      </c>
      <c r="AM23" s="16">
        <f t="shared" ca="1" si="72"/>
        <v>0</v>
      </c>
    </row>
    <row r="24" spans="1:39" x14ac:dyDescent="0.25">
      <c r="A24" t="s">
        <v>60</v>
      </c>
      <c r="B24" s="17" t="s">
        <v>36</v>
      </c>
      <c r="D24" s="16" t="s">
        <v>90</v>
      </c>
      <c r="E24" s="16" t="s">
        <v>136</v>
      </c>
      <c r="F24" s="16" t="s">
        <v>366</v>
      </c>
      <c r="G24" s="16" t="s">
        <v>354</v>
      </c>
      <c r="H24" s="35"/>
      <c r="N24" s="10">
        <v>4.34</v>
      </c>
      <c r="O24" s="97">
        <v>9</v>
      </c>
      <c r="P24" s="10">
        <v>4.4400000000000004</v>
      </c>
      <c r="Q24">
        <f t="shared" ca="1" si="59"/>
        <v>0</v>
      </c>
      <c r="R24">
        <f t="shared" si="60"/>
        <v>1</v>
      </c>
      <c r="S24" s="13">
        <f t="shared" ca="1" si="61"/>
        <v>1</v>
      </c>
      <c r="T24" s="10"/>
      <c r="U24" s="42"/>
      <c r="V24" s="10"/>
      <c r="W24">
        <f t="shared" ca="1" si="62"/>
        <v>0</v>
      </c>
      <c r="X24">
        <f t="shared" si="63"/>
        <v>0</v>
      </c>
      <c r="Y24">
        <f t="shared" ca="1" si="64"/>
        <v>0</v>
      </c>
      <c r="Z24" s="12"/>
      <c r="AA24" s="42"/>
      <c r="AB24" s="10"/>
      <c r="AC24">
        <f t="shared" ca="1" si="65"/>
        <v>0</v>
      </c>
      <c r="AD24">
        <f t="shared" si="66"/>
        <v>0</v>
      </c>
      <c r="AE24">
        <f t="shared" ca="1" si="67"/>
        <v>0</v>
      </c>
      <c r="AF24" s="77">
        <f t="shared" ca="1" si="68"/>
        <v>1</v>
      </c>
      <c r="AJ24" s="16">
        <f t="shared" si="69"/>
        <v>0</v>
      </c>
      <c r="AK24" s="16">
        <f t="shared" ca="1" si="70"/>
        <v>1</v>
      </c>
      <c r="AL24" s="16">
        <f t="shared" ca="1" si="71"/>
        <v>0</v>
      </c>
      <c r="AM24" s="16">
        <f t="shared" ca="1" si="72"/>
        <v>0</v>
      </c>
    </row>
    <row r="25" spans="1:39" x14ac:dyDescent="0.25">
      <c r="A25" t="s">
        <v>60</v>
      </c>
      <c r="B25" s="27" t="s">
        <v>41</v>
      </c>
      <c r="C25" s="27" t="s">
        <v>100</v>
      </c>
      <c r="D25" t="s">
        <v>90</v>
      </c>
      <c r="E25" s="16" t="s">
        <v>350</v>
      </c>
      <c r="F25" s="16" t="s">
        <v>289</v>
      </c>
      <c r="G25" s="16" t="s">
        <v>123</v>
      </c>
      <c r="I25" s="18">
        <v>13</v>
      </c>
      <c r="J25" s="10">
        <v>9.1199999999999992</v>
      </c>
      <c r="K25">
        <f t="shared" ca="1" si="0"/>
        <v>6</v>
      </c>
      <c r="L25">
        <f t="shared" si="1"/>
        <v>1</v>
      </c>
      <c r="M25" s="13">
        <f t="shared" ca="1" si="2"/>
        <v>7</v>
      </c>
      <c r="N25" s="90">
        <v>9.76</v>
      </c>
      <c r="O25" s="97">
        <v>13</v>
      </c>
      <c r="P25" s="10">
        <v>8.76</v>
      </c>
      <c r="Q25">
        <f t="shared" ca="1" si="3"/>
        <v>4</v>
      </c>
      <c r="R25">
        <f t="shared" si="4"/>
        <v>0</v>
      </c>
      <c r="S25" s="13">
        <f t="shared" ca="1" si="5"/>
        <v>4</v>
      </c>
      <c r="U25" s="42"/>
      <c r="W25">
        <f t="shared" ca="1" si="6"/>
        <v>0</v>
      </c>
      <c r="X25">
        <f t="shared" si="7"/>
        <v>0</v>
      </c>
      <c r="Y25">
        <f t="shared" ca="1" si="8"/>
        <v>0</v>
      </c>
      <c r="AA25" s="42"/>
      <c r="AC25">
        <f t="shared" ca="1" si="9"/>
        <v>0</v>
      </c>
      <c r="AD25">
        <f t="shared" si="10"/>
        <v>0</v>
      </c>
      <c r="AE25">
        <f t="shared" ca="1" si="11"/>
        <v>0</v>
      </c>
      <c r="AF25" s="77">
        <f t="shared" ca="1" si="12"/>
        <v>11</v>
      </c>
      <c r="AJ25" s="16">
        <f t="shared" ca="1" si="13"/>
        <v>7</v>
      </c>
      <c r="AK25" s="16">
        <f t="shared" ca="1" si="14"/>
        <v>4</v>
      </c>
      <c r="AL25" s="16">
        <f t="shared" ca="1" si="15"/>
        <v>0</v>
      </c>
      <c r="AM25" s="16">
        <f t="shared" ca="1" si="16"/>
        <v>0</v>
      </c>
    </row>
    <row r="26" spans="1:39" x14ac:dyDescent="0.25">
      <c r="A26" t="s">
        <v>60</v>
      </c>
      <c r="B26" s="17" t="s">
        <v>41</v>
      </c>
      <c r="C26" s="17"/>
      <c r="D26" s="16" t="s">
        <v>90</v>
      </c>
      <c r="E26" t="s">
        <v>251</v>
      </c>
      <c r="F26" t="s">
        <v>250</v>
      </c>
      <c r="G26" t="s">
        <v>200</v>
      </c>
      <c r="H26" s="14">
        <v>5.08</v>
      </c>
      <c r="I26" s="18">
        <v>9</v>
      </c>
      <c r="J26" s="10">
        <v>5.9</v>
      </c>
      <c r="K26">
        <f t="shared" ca="1" si="0"/>
        <v>0</v>
      </c>
      <c r="L26">
        <f t="shared" si="1"/>
        <v>1</v>
      </c>
      <c r="M26" s="13">
        <f t="shared" ca="1" si="2"/>
        <v>1</v>
      </c>
      <c r="N26" s="30">
        <v>5.9</v>
      </c>
      <c r="O26" s="98"/>
      <c r="P26" s="10"/>
      <c r="Q26">
        <f t="shared" ca="1" si="3"/>
        <v>0</v>
      </c>
      <c r="R26">
        <f t="shared" si="4"/>
        <v>0</v>
      </c>
      <c r="S26" s="13">
        <f t="shared" ca="1" si="5"/>
        <v>0</v>
      </c>
      <c r="T26" s="16"/>
      <c r="U26" s="18"/>
      <c r="V26" s="10"/>
      <c r="W26">
        <f t="shared" ca="1" si="6"/>
        <v>0</v>
      </c>
      <c r="X26">
        <f t="shared" si="7"/>
        <v>0</v>
      </c>
      <c r="Y26">
        <f t="shared" ca="1" si="8"/>
        <v>0</v>
      </c>
      <c r="Z26" s="19"/>
      <c r="AA26" s="18"/>
      <c r="AB26" s="10"/>
      <c r="AC26">
        <f t="shared" ca="1" si="9"/>
        <v>0</v>
      </c>
      <c r="AD26">
        <f t="shared" si="10"/>
        <v>0</v>
      </c>
      <c r="AE26">
        <f t="shared" ca="1" si="11"/>
        <v>0</v>
      </c>
      <c r="AF26" s="77">
        <f t="shared" ca="1" si="12"/>
        <v>1</v>
      </c>
      <c r="AJ26" s="16">
        <f t="shared" ca="1" si="13"/>
        <v>1</v>
      </c>
      <c r="AK26" s="16">
        <f t="shared" ca="1" si="14"/>
        <v>0</v>
      </c>
      <c r="AL26" s="16">
        <f t="shared" ca="1" si="15"/>
        <v>0</v>
      </c>
      <c r="AM26" s="16">
        <f t="shared" ca="1" si="16"/>
        <v>0</v>
      </c>
    </row>
    <row r="27" spans="1:39" x14ac:dyDescent="0.25">
      <c r="A27" t="s">
        <v>60</v>
      </c>
      <c r="B27" s="17" t="s">
        <v>41</v>
      </c>
      <c r="C27" s="27" t="s">
        <v>100</v>
      </c>
      <c r="D27" s="16" t="s">
        <v>90</v>
      </c>
      <c r="E27" s="16" t="s">
        <v>171</v>
      </c>
      <c r="F27" s="16" t="s">
        <v>380</v>
      </c>
      <c r="G27" s="16" t="s">
        <v>354</v>
      </c>
      <c r="H27" s="35"/>
      <c r="N27" s="10"/>
      <c r="O27" s="97">
        <v>13</v>
      </c>
      <c r="P27" s="10">
        <v>4.72</v>
      </c>
      <c r="Q27">
        <f t="shared" ref="Q27" ca="1" si="73">IF(B27="",0,VLOOKUP(P27,INDIRECT($A27&amp;$B27),COLUMNS(INDIRECT($A27&amp;$B27))))</f>
        <v>0</v>
      </c>
      <c r="R27">
        <f t="shared" ref="R27" si="74">IF(AND(P27&gt;0,N27="No PB"),1,IF(P27&gt;N27,1,0))</f>
        <v>1</v>
      </c>
      <c r="S27" s="13">
        <f t="shared" ref="S27" ca="1" si="75">Q27+R27</f>
        <v>1</v>
      </c>
      <c r="T27" s="10"/>
      <c r="U27" s="42"/>
      <c r="V27" s="10"/>
      <c r="W27">
        <f t="shared" ref="W27" ca="1" si="76">IF(B27="",0,VLOOKUP(V27,INDIRECT($A27&amp;$B27),COLUMNS(INDIRECT($A27&amp;$B27))))</f>
        <v>0</v>
      </c>
      <c r="X27">
        <f t="shared" ref="X27" si="77">IF(AND(V27&gt;0,T27="No PB"),1,IF(V27&gt;T27,1,0))</f>
        <v>0</v>
      </c>
      <c r="Y27">
        <f t="shared" ref="Y27" ca="1" si="78">W27+X27</f>
        <v>0</v>
      </c>
      <c r="Z27" s="12"/>
      <c r="AA27" s="42"/>
      <c r="AB27" s="10"/>
      <c r="AC27">
        <f t="shared" ref="AC27" ca="1" si="79">IF(H27="",0,VLOOKUP(AB27,INDIRECT($A27&amp;$B27),COLUMNS(INDIRECT($A27&amp;$B27))))</f>
        <v>0</v>
      </c>
      <c r="AD27">
        <f t="shared" ref="AD27" si="80">IF(AND(AB27&gt;0,Z27="No PB"),1,IF(AB27&gt;Z27,1,0))</f>
        <v>0</v>
      </c>
      <c r="AE27">
        <f t="shared" ref="AE27" ca="1" si="81">AC27+AD27</f>
        <v>0</v>
      </c>
      <c r="AF27" s="77">
        <f t="shared" ref="AF27" ca="1" si="82">LARGE(AJ27:AM27,1)+LARGE(AJ27:AM27,2)+LARGE(AJ27:AM27,3)</f>
        <v>1</v>
      </c>
      <c r="AJ27" s="16">
        <f t="shared" ref="AJ27" si="83">M27</f>
        <v>0</v>
      </c>
      <c r="AK27" s="16">
        <f t="shared" ref="AK27" ca="1" si="84">S27</f>
        <v>1</v>
      </c>
      <c r="AL27" s="16">
        <f t="shared" ref="AL27" ca="1" si="85">Y27</f>
        <v>0</v>
      </c>
      <c r="AM27" s="16">
        <f t="shared" ref="AM27" ca="1" si="86">AE27</f>
        <v>0</v>
      </c>
    </row>
    <row r="28" spans="1:39" x14ac:dyDescent="0.25">
      <c r="A28" s="89" t="s">
        <v>60</v>
      </c>
      <c r="B28" s="17" t="s">
        <v>35</v>
      </c>
      <c r="C28" s="17"/>
      <c r="D28" s="16" t="s">
        <v>62</v>
      </c>
      <c r="E28" s="16" t="s">
        <v>158</v>
      </c>
      <c r="F28" s="16" t="s">
        <v>159</v>
      </c>
      <c r="G28" s="16" t="s">
        <v>148</v>
      </c>
      <c r="H28" s="19">
        <v>8.2899999999999991</v>
      </c>
      <c r="I28" s="18">
        <v>13</v>
      </c>
      <c r="J28" s="10">
        <v>8.33</v>
      </c>
      <c r="K28">
        <f t="shared" ca="1" si="0"/>
        <v>0</v>
      </c>
      <c r="L28">
        <f t="shared" si="1"/>
        <v>1</v>
      </c>
      <c r="M28" s="13">
        <f t="shared" ca="1" si="2"/>
        <v>1</v>
      </c>
      <c r="N28" s="10">
        <v>8.33</v>
      </c>
      <c r="O28" s="97"/>
      <c r="P28" s="10"/>
      <c r="Q28">
        <f t="shared" ca="1" si="3"/>
        <v>0</v>
      </c>
      <c r="R28">
        <f t="shared" si="4"/>
        <v>0</v>
      </c>
      <c r="S28" s="13">
        <f t="shared" ca="1" si="5"/>
        <v>0</v>
      </c>
      <c r="T28" s="10"/>
      <c r="U28" s="42"/>
      <c r="V28" s="10"/>
      <c r="W28">
        <f t="shared" ca="1" si="6"/>
        <v>0</v>
      </c>
      <c r="X28">
        <f t="shared" si="7"/>
        <v>0</v>
      </c>
      <c r="Y28">
        <f t="shared" ca="1" si="8"/>
        <v>0</v>
      </c>
      <c r="Z28" s="12"/>
      <c r="AA28" s="42"/>
      <c r="AB28" s="10"/>
      <c r="AC28">
        <f t="shared" ca="1" si="9"/>
        <v>0</v>
      </c>
      <c r="AD28">
        <f t="shared" si="10"/>
        <v>0</v>
      </c>
      <c r="AE28">
        <f t="shared" ca="1" si="11"/>
        <v>0</v>
      </c>
      <c r="AF28" s="77">
        <f t="shared" ca="1" si="12"/>
        <v>1</v>
      </c>
      <c r="AJ28" s="16">
        <f t="shared" ca="1" si="13"/>
        <v>1</v>
      </c>
      <c r="AK28" s="16">
        <f t="shared" ca="1" si="14"/>
        <v>0</v>
      </c>
      <c r="AL28" s="16">
        <f t="shared" ca="1" si="15"/>
        <v>0</v>
      </c>
      <c r="AM28" s="16">
        <f t="shared" ca="1" si="16"/>
        <v>0</v>
      </c>
    </row>
    <row r="29" spans="1:39" x14ac:dyDescent="0.25">
      <c r="A29" s="89" t="s">
        <v>60</v>
      </c>
      <c r="B29" s="27" t="s">
        <v>35</v>
      </c>
      <c r="D29" t="s">
        <v>62</v>
      </c>
      <c r="E29" s="16" t="s">
        <v>139</v>
      </c>
      <c r="F29" t="s">
        <v>140</v>
      </c>
      <c r="G29" s="23" t="s">
        <v>144</v>
      </c>
      <c r="H29" s="14">
        <v>11.44</v>
      </c>
      <c r="I29" s="18">
        <v>11</v>
      </c>
      <c r="J29" s="10">
        <v>12.17</v>
      </c>
      <c r="K29">
        <f t="shared" ca="1" si="0"/>
        <v>3</v>
      </c>
      <c r="L29">
        <f t="shared" si="1"/>
        <v>1</v>
      </c>
      <c r="M29" s="13">
        <f t="shared" ca="1" si="2"/>
        <v>4</v>
      </c>
      <c r="N29" s="12">
        <v>12.17</v>
      </c>
      <c r="O29" s="97">
        <v>11</v>
      </c>
      <c r="P29" s="10">
        <v>11.7</v>
      </c>
      <c r="Q29">
        <f t="shared" ca="1" si="3"/>
        <v>2</v>
      </c>
      <c r="R29">
        <f t="shared" si="4"/>
        <v>0</v>
      </c>
      <c r="S29" s="13">
        <f t="shared" ca="1" si="5"/>
        <v>2</v>
      </c>
      <c r="T29" s="10"/>
      <c r="U29" s="42"/>
      <c r="V29" s="10"/>
      <c r="W29">
        <f t="shared" ca="1" si="6"/>
        <v>0</v>
      </c>
      <c r="X29">
        <f t="shared" si="7"/>
        <v>0</v>
      </c>
      <c r="Y29">
        <f t="shared" ca="1" si="8"/>
        <v>0</v>
      </c>
      <c r="Z29" s="12"/>
      <c r="AA29" s="42"/>
      <c r="AB29" s="10"/>
      <c r="AC29">
        <f t="shared" ca="1" si="9"/>
        <v>0</v>
      </c>
      <c r="AD29">
        <f t="shared" si="10"/>
        <v>0</v>
      </c>
      <c r="AE29">
        <f t="shared" ca="1" si="11"/>
        <v>0</v>
      </c>
      <c r="AF29" s="77">
        <f t="shared" ca="1" si="12"/>
        <v>6</v>
      </c>
      <c r="AJ29" s="16">
        <f t="shared" ca="1" si="13"/>
        <v>4</v>
      </c>
      <c r="AK29" s="16">
        <f t="shared" ca="1" si="14"/>
        <v>2</v>
      </c>
      <c r="AL29" s="16">
        <f t="shared" ca="1" si="15"/>
        <v>0</v>
      </c>
      <c r="AM29" s="16">
        <f t="shared" ca="1" si="16"/>
        <v>0</v>
      </c>
    </row>
    <row r="30" spans="1:39" x14ac:dyDescent="0.25">
      <c r="A30" t="s">
        <v>60</v>
      </c>
      <c r="B30" s="27" t="s">
        <v>35</v>
      </c>
      <c r="D30" t="s">
        <v>62</v>
      </c>
      <c r="E30" t="s">
        <v>150</v>
      </c>
      <c r="F30" t="s">
        <v>160</v>
      </c>
      <c r="G30" s="23" t="s">
        <v>148</v>
      </c>
      <c r="H30" s="14">
        <v>5.63</v>
      </c>
      <c r="I30" s="18">
        <v>9</v>
      </c>
      <c r="J30" s="10">
        <v>5.84</v>
      </c>
      <c r="K30">
        <f t="shared" ca="1" si="0"/>
        <v>0</v>
      </c>
      <c r="L30">
        <f t="shared" si="1"/>
        <v>1</v>
      </c>
      <c r="M30" s="13">
        <f t="shared" ca="1" si="2"/>
        <v>1</v>
      </c>
      <c r="N30" s="10">
        <v>5.84</v>
      </c>
      <c r="O30" s="97">
        <v>9</v>
      </c>
      <c r="P30" s="10">
        <v>5.97</v>
      </c>
      <c r="Q30">
        <f t="shared" ca="1" si="3"/>
        <v>0</v>
      </c>
      <c r="R30">
        <f t="shared" si="4"/>
        <v>1</v>
      </c>
      <c r="S30" s="13">
        <f t="shared" ca="1" si="5"/>
        <v>1</v>
      </c>
      <c r="T30" s="10"/>
      <c r="U30" s="42"/>
      <c r="V30" s="10"/>
      <c r="W30">
        <f t="shared" ca="1" si="6"/>
        <v>0</v>
      </c>
      <c r="X30">
        <f t="shared" si="7"/>
        <v>0</v>
      </c>
      <c r="Y30">
        <f t="shared" ca="1" si="8"/>
        <v>0</v>
      </c>
      <c r="Z30" s="12"/>
      <c r="AA30" s="42"/>
      <c r="AB30" s="10"/>
      <c r="AC30">
        <f t="shared" ca="1" si="9"/>
        <v>0</v>
      </c>
      <c r="AD30">
        <f t="shared" si="10"/>
        <v>0</v>
      </c>
      <c r="AE30">
        <f t="shared" ca="1" si="11"/>
        <v>0</v>
      </c>
      <c r="AF30" s="77">
        <f t="shared" ca="1" si="12"/>
        <v>2</v>
      </c>
      <c r="AJ30" s="16">
        <f t="shared" ca="1" si="13"/>
        <v>1</v>
      </c>
      <c r="AK30" s="16">
        <f t="shared" ca="1" si="14"/>
        <v>1</v>
      </c>
      <c r="AL30" s="16">
        <f t="shared" ca="1" si="15"/>
        <v>0</v>
      </c>
      <c r="AM30" s="16">
        <f t="shared" ca="1" si="16"/>
        <v>0</v>
      </c>
    </row>
    <row r="31" spans="1:39" x14ac:dyDescent="0.25">
      <c r="A31" t="s">
        <v>60</v>
      </c>
      <c r="B31" s="27" t="s">
        <v>35</v>
      </c>
      <c r="D31" s="16" t="s">
        <v>62</v>
      </c>
      <c r="E31" t="s">
        <v>182</v>
      </c>
      <c r="F31" t="s">
        <v>241</v>
      </c>
      <c r="G31" s="16" t="s">
        <v>123</v>
      </c>
      <c r="H31" s="14">
        <v>7.98</v>
      </c>
      <c r="I31" s="18">
        <v>13</v>
      </c>
      <c r="J31" s="10">
        <v>7.69</v>
      </c>
      <c r="K31">
        <f t="shared" ca="1" si="0"/>
        <v>0</v>
      </c>
      <c r="L31">
        <f t="shared" si="1"/>
        <v>0</v>
      </c>
      <c r="M31" s="13">
        <f t="shared" ca="1" si="2"/>
        <v>0</v>
      </c>
      <c r="N31" s="10"/>
      <c r="O31" s="97"/>
      <c r="P31" s="10"/>
      <c r="Q31">
        <f t="shared" ca="1" si="3"/>
        <v>0</v>
      </c>
      <c r="R31">
        <f t="shared" si="4"/>
        <v>0</v>
      </c>
      <c r="S31" s="13">
        <f t="shared" ca="1" si="5"/>
        <v>0</v>
      </c>
      <c r="T31" s="10"/>
      <c r="U31" s="42"/>
      <c r="V31" s="10"/>
      <c r="W31">
        <f t="shared" ca="1" si="6"/>
        <v>0</v>
      </c>
      <c r="X31">
        <f t="shared" si="7"/>
        <v>0</v>
      </c>
      <c r="Y31">
        <f t="shared" ca="1" si="8"/>
        <v>0</v>
      </c>
      <c r="Z31" s="12"/>
      <c r="AA31" s="42"/>
      <c r="AB31" s="10"/>
      <c r="AC31">
        <f t="shared" ca="1" si="9"/>
        <v>0</v>
      </c>
      <c r="AD31">
        <f t="shared" si="10"/>
        <v>0</v>
      </c>
      <c r="AE31">
        <f t="shared" ca="1" si="11"/>
        <v>0</v>
      </c>
      <c r="AF31" s="77">
        <f t="shared" ca="1" si="12"/>
        <v>0</v>
      </c>
      <c r="AJ31" s="16">
        <f t="shared" ca="1" si="13"/>
        <v>0</v>
      </c>
      <c r="AK31" s="16">
        <f t="shared" ca="1" si="14"/>
        <v>0</v>
      </c>
      <c r="AL31" s="16">
        <f t="shared" ca="1" si="15"/>
        <v>0</v>
      </c>
      <c r="AM31" s="16">
        <f t="shared" ca="1" si="16"/>
        <v>0</v>
      </c>
    </row>
    <row r="32" spans="1:39" x14ac:dyDescent="0.25">
      <c r="A32" t="s">
        <v>60</v>
      </c>
      <c r="B32" s="27" t="s">
        <v>35</v>
      </c>
      <c r="D32" s="16" t="s">
        <v>62</v>
      </c>
      <c r="E32" s="16" t="s">
        <v>249</v>
      </c>
      <c r="F32" s="16" t="s">
        <v>250</v>
      </c>
      <c r="G32" s="16" t="s">
        <v>200</v>
      </c>
      <c r="H32" s="12">
        <v>9</v>
      </c>
      <c r="I32" s="18">
        <v>13</v>
      </c>
      <c r="J32" s="10">
        <v>8.94</v>
      </c>
      <c r="K32">
        <f t="shared" ca="1" si="0"/>
        <v>0</v>
      </c>
      <c r="L32">
        <f t="shared" si="1"/>
        <v>0</v>
      </c>
      <c r="M32" s="13">
        <f t="shared" ca="1" si="2"/>
        <v>0</v>
      </c>
      <c r="N32" s="10"/>
      <c r="O32" s="97"/>
      <c r="P32" s="10"/>
      <c r="Q32">
        <f t="shared" ca="1" si="3"/>
        <v>0</v>
      </c>
      <c r="R32">
        <f t="shared" si="4"/>
        <v>0</v>
      </c>
      <c r="S32" s="13">
        <f t="shared" ca="1" si="5"/>
        <v>0</v>
      </c>
      <c r="T32" s="10"/>
      <c r="U32" s="42"/>
      <c r="V32" s="10"/>
      <c r="W32">
        <f t="shared" ca="1" si="6"/>
        <v>0</v>
      </c>
      <c r="X32">
        <f t="shared" si="7"/>
        <v>0</v>
      </c>
      <c r="Y32">
        <f t="shared" ca="1" si="8"/>
        <v>0</v>
      </c>
      <c r="Z32" s="12"/>
      <c r="AA32" s="42"/>
      <c r="AB32" s="10"/>
      <c r="AC32">
        <f t="shared" ca="1" si="9"/>
        <v>0</v>
      </c>
      <c r="AD32">
        <f t="shared" si="10"/>
        <v>0</v>
      </c>
      <c r="AE32">
        <f t="shared" ca="1" si="11"/>
        <v>0</v>
      </c>
      <c r="AF32" s="77">
        <f t="shared" ca="1" si="12"/>
        <v>0</v>
      </c>
      <c r="AJ32" s="16">
        <f t="shared" ca="1" si="13"/>
        <v>0</v>
      </c>
      <c r="AK32" s="16">
        <f t="shared" ca="1" si="14"/>
        <v>0</v>
      </c>
      <c r="AL32" s="16">
        <f t="shared" ca="1" si="15"/>
        <v>0</v>
      </c>
      <c r="AM32" s="16">
        <f t="shared" ca="1" si="16"/>
        <v>0</v>
      </c>
    </row>
    <row r="33" spans="1:39" x14ac:dyDescent="0.25">
      <c r="A33" t="s">
        <v>60</v>
      </c>
      <c r="B33" s="27" t="s">
        <v>35</v>
      </c>
      <c r="D33" s="16" t="s">
        <v>62</v>
      </c>
      <c r="E33" s="16" t="s">
        <v>150</v>
      </c>
      <c r="F33" s="16" t="s">
        <v>160</v>
      </c>
      <c r="G33" s="16" t="s">
        <v>148</v>
      </c>
      <c r="H33" s="12"/>
      <c r="N33" s="10">
        <v>5.84</v>
      </c>
      <c r="O33" s="97"/>
      <c r="P33" s="10"/>
      <c r="Q33">
        <f t="shared" ref="Q33:Q36" ca="1" si="87">IF(B33="",0,VLOOKUP(P33,INDIRECT($A33&amp;$B33),COLUMNS(INDIRECT($A33&amp;$B33))))</f>
        <v>0</v>
      </c>
      <c r="R33">
        <f t="shared" ref="R33:R36" si="88">IF(AND(P33&gt;0,N33="No PB"),1,IF(P33&gt;N33,1,0))</f>
        <v>0</v>
      </c>
      <c r="S33" s="13">
        <f t="shared" ref="S33:S36" ca="1" si="89">Q33+R33</f>
        <v>0</v>
      </c>
      <c r="T33" s="10"/>
      <c r="U33" s="42"/>
      <c r="V33" s="10"/>
      <c r="W33">
        <f t="shared" ref="W33:W36" ca="1" si="90">IF(B33="",0,VLOOKUP(V33,INDIRECT($A33&amp;$B33),COLUMNS(INDIRECT($A33&amp;$B33))))</f>
        <v>0</v>
      </c>
      <c r="X33">
        <f t="shared" ref="X33:X36" si="91">IF(AND(V33&gt;0,T33="No PB"),1,IF(V33&gt;T33,1,0))</f>
        <v>0</v>
      </c>
      <c r="Y33">
        <f t="shared" ref="Y33:Y36" ca="1" si="92">W33+X33</f>
        <v>0</v>
      </c>
      <c r="Z33" s="12"/>
      <c r="AA33" s="42"/>
      <c r="AB33" s="10"/>
      <c r="AC33">
        <f t="shared" ref="AC33:AC36" ca="1" si="93">IF(H33="",0,VLOOKUP(AB33,INDIRECT($A33&amp;$B33),COLUMNS(INDIRECT($A33&amp;$B33))))</f>
        <v>0</v>
      </c>
      <c r="AD33">
        <f t="shared" ref="AD33:AD36" si="94">IF(AND(AB33&gt;0,Z33="No PB"),1,IF(AB33&gt;Z33,1,0))</f>
        <v>0</v>
      </c>
      <c r="AE33">
        <f t="shared" ref="AE33:AE36" ca="1" si="95">AC33+AD33</f>
        <v>0</v>
      </c>
      <c r="AF33" s="77">
        <f t="shared" ref="AF33:AF36" ca="1" si="96">LARGE(AJ33:AM33,1)+LARGE(AJ33:AM33,2)+LARGE(AJ33:AM33,3)</f>
        <v>0</v>
      </c>
      <c r="AJ33" s="16">
        <f t="shared" ref="AJ33:AJ36" si="97">M33</f>
        <v>0</v>
      </c>
      <c r="AK33" s="16">
        <f t="shared" ref="AK33:AK36" ca="1" si="98">S33</f>
        <v>0</v>
      </c>
      <c r="AL33" s="16">
        <f t="shared" ref="AL33:AL36" ca="1" si="99">Y33</f>
        <v>0</v>
      </c>
      <c r="AM33" s="16">
        <f t="shared" ref="AM33:AM36" ca="1" si="100">AE33</f>
        <v>0</v>
      </c>
    </row>
    <row r="34" spans="1:39" x14ac:dyDescent="0.25">
      <c r="A34" t="s">
        <v>60</v>
      </c>
      <c r="B34" s="27" t="s">
        <v>35</v>
      </c>
      <c r="D34" s="16" t="s">
        <v>62</v>
      </c>
      <c r="E34" s="16" t="s">
        <v>389</v>
      </c>
      <c r="F34" s="16" t="s">
        <v>199</v>
      </c>
      <c r="G34" s="16" t="s">
        <v>227</v>
      </c>
      <c r="H34" s="12"/>
      <c r="N34" s="10">
        <v>7.74</v>
      </c>
      <c r="O34" s="97">
        <v>9</v>
      </c>
      <c r="P34" s="10">
        <v>7.69</v>
      </c>
      <c r="Q34">
        <f t="shared" ca="1" si="87"/>
        <v>0</v>
      </c>
      <c r="R34">
        <f t="shared" si="88"/>
        <v>0</v>
      </c>
      <c r="S34" s="13">
        <f t="shared" ca="1" si="89"/>
        <v>0</v>
      </c>
      <c r="T34" s="10"/>
      <c r="U34" s="42"/>
      <c r="V34" s="10"/>
      <c r="W34">
        <f t="shared" ca="1" si="90"/>
        <v>0</v>
      </c>
      <c r="X34">
        <f t="shared" si="91"/>
        <v>0</v>
      </c>
      <c r="Y34">
        <f t="shared" ca="1" si="92"/>
        <v>0</v>
      </c>
      <c r="Z34" s="12"/>
      <c r="AA34" s="42"/>
      <c r="AB34" s="10"/>
      <c r="AC34">
        <f t="shared" ca="1" si="93"/>
        <v>0</v>
      </c>
      <c r="AD34">
        <f t="shared" si="94"/>
        <v>0</v>
      </c>
      <c r="AE34">
        <f t="shared" ca="1" si="95"/>
        <v>0</v>
      </c>
      <c r="AF34" s="77">
        <f t="shared" ca="1" si="96"/>
        <v>0</v>
      </c>
      <c r="AJ34" s="16">
        <f t="shared" si="97"/>
        <v>0</v>
      </c>
      <c r="AK34" s="16">
        <f t="shared" ca="1" si="98"/>
        <v>0</v>
      </c>
      <c r="AL34" s="16">
        <f t="shared" ca="1" si="99"/>
        <v>0</v>
      </c>
      <c r="AM34" s="16">
        <f t="shared" ca="1" si="100"/>
        <v>0</v>
      </c>
    </row>
    <row r="35" spans="1:39" x14ac:dyDescent="0.25">
      <c r="A35" t="s">
        <v>60</v>
      </c>
      <c r="B35" s="27" t="s">
        <v>35</v>
      </c>
      <c r="D35" s="16" t="s">
        <v>62</v>
      </c>
      <c r="E35" s="16" t="s">
        <v>391</v>
      </c>
      <c r="F35" s="16" t="s">
        <v>226</v>
      </c>
      <c r="G35" s="16" t="s">
        <v>227</v>
      </c>
      <c r="H35" s="12"/>
      <c r="N35" s="10"/>
      <c r="O35" s="97"/>
      <c r="P35" s="10"/>
      <c r="Q35">
        <f t="shared" ca="1" si="87"/>
        <v>0</v>
      </c>
      <c r="R35">
        <f t="shared" si="88"/>
        <v>0</v>
      </c>
      <c r="S35" s="13">
        <f t="shared" ca="1" si="89"/>
        <v>0</v>
      </c>
      <c r="T35" s="10"/>
      <c r="U35" s="42"/>
      <c r="V35" s="10"/>
      <c r="W35">
        <f t="shared" ca="1" si="90"/>
        <v>0</v>
      </c>
      <c r="X35">
        <f t="shared" si="91"/>
        <v>0</v>
      </c>
      <c r="Y35">
        <f t="shared" ca="1" si="92"/>
        <v>0</v>
      </c>
      <c r="Z35" s="12"/>
      <c r="AA35" s="42"/>
      <c r="AB35" s="10"/>
      <c r="AC35">
        <f t="shared" ca="1" si="93"/>
        <v>0</v>
      </c>
      <c r="AD35">
        <f t="shared" si="94"/>
        <v>0</v>
      </c>
      <c r="AE35">
        <f t="shared" ca="1" si="95"/>
        <v>0</v>
      </c>
      <c r="AF35" s="77">
        <f t="shared" ca="1" si="96"/>
        <v>0</v>
      </c>
      <c r="AJ35" s="16">
        <f t="shared" si="97"/>
        <v>0</v>
      </c>
      <c r="AK35" s="16">
        <f t="shared" ca="1" si="98"/>
        <v>0</v>
      </c>
      <c r="AL35" s="16">
        <f t="shared" ca="1" si="99"/>
        <v>0</v>
      </c>
      <c r="AM35" s="16">
        <f t="shared" ca="1" si="100"/>
        <v>0</v>
      </c>
    </row>
    <row r="36" spans="1:39" x14ac:dyDescent="0.25">
      <c r="A36" t="s">
        <v>60</v>
      </c>
      <c r="B36" s="27" t="s">
        <v>35</v>
      </c>
      <c r="D36" s="16" t="s">
        <v>62</v>
      </c>
      <c r="E36" s="16" t="s">
        <v>346</v>
      </c>
      <c r="F36" s="16" t="s">
        <v>403</v>
      </c>
      <c r="G36" s="16" t="s">
        <v>354</v>
      </c>
      <c r="H36" s="12"/>
      <c r="N36" s="10">
        <v>6.56</v>
      </c>
      <c r="O36" s="97">
        <v>9</v>
      </c>
      <c r="P36" s="10">
        <v>6.43</v>
      </c>
      <c r="Q36">
        <f t="shared" ca="1" si="87"/>
        <v>0</v>
      </c>
      <c r="R36">
        <f t="shared" si="88"/>
        <v>0</v>
      </c>
      <c r="S36" s="13">
        <f t="shared" ca="1" si="89"/>
        <v>0</v>
      </c>
      <c r="T36" s="10"/>
      <c r="U36" s="42"/>
      <c r="V36" s="10"/>
      <c r="W36">
        <f t="shared" ca="1" si="90"/>
        <v>0</v>
      </c>
      <c r="X36">
        <f t="shared" si="91"/>
        <v>0</v>
      </c>
      <c r="Y36">
        <f t="shared" ca="1" si="92"/>
        <v>0</v>
      </c>
      <c r="Z36" s="12"/>
      <c r="AA36" s="42"/>
      <c r="AB36" s="10"/>
      <c r="AC36">
        <f t="shared" ca="1" si="93"/>
        <v>0</v>
      </c>
      <c r="AD36">
        <f t="shared" si="94"/>
        <v>0</v>
      </c>
      <c r="AE36">
        <f t="shared" ca="1" si="95"/>
        <v>0</v>
      </c>
      <c r="AF36" s="77">
        <f t="shared" ca="1" si="96"/>
        <v>0</v>
      </c>
      <c r="AJ36" s="16">
        <f t="shared" si="97"/>
        <v>0</v>
      </c>
      <c r="AK36" s="16">
        <f t="shared" ca="1" si="98"/>
        <v>0</v>
      </c>
      <c r="AL36" s="16">
        <f t="shared" ca="1" si="99"/>
        <v>0</v>
      </c>
      <c r="AM36" s="16">
        <f t="shared" ca="1" si="100"/>
        <v>0</v>
      </c>
    </row>
    <row r="37" spans="1:39" x14ac:dyDescent="0.25">
      <c r="A37" s="89" t="s">
        <v>60</v>
      </c>
      <c r="B37" s="17" t="s">
        <v>40</v>
      </c>
      <c r="C37" s="17"/>
      <c r="D37" s="16" t="s">
        <v>63</v>
      </c>
      <c r="E37" s="16" t="s">
        <v>116</v>
      </c>
      <c r="F37" s="16" t="s">
        <v>120</v>
      </c>
      <c r="G37" s="16" t="s">
        <v>118</v>
      </c>
      <c r="H37" s="19">
        <v>7.77</v>
      </c>
      <c r="I37" s="18">
        <v>9</v>
      </c>
      <c r="J37" s="10">
        <v>7.87</v>
      </c>
      <c r="K37">
        <f t="shared" ca="1" si="0"/>
        <v>1</v>
      </c>
      <c r="L37">
        <f t="shared" si="1"/>
        <v>1</v>
      </c>
      <c r="M37" s="13">
        <f t="shared" ca="1" si="2"/>
        <v>2</v>
      </c>
      <c r="N37" s="10">
        <v>7.87</v>
      </c>
      <c r="O37" s="97"/>
      <c r="P37" s="10"/>
      <c r="Q37">
        <f t="shared" ca="1" si="3"/>
        <v>0</v>
      </c>
      <c r="R37">
        <f t="shared" si="4"/>
        <v>0</v>
      </c>
      <c r="S37" s="13">
        <f t="shared" ca="1" si="5"/>
        <v>0</v>
      </c>
      <c r="T37" s="10"/>
      <c r="U37" s="42"/>
      <c r="V37" s="10"/>
      <c r="W37">
        <f t="shared" ca="1" si="6"/>
        <v>0</v>
      </c>
      <c r="X37">
        <f t="shared" si="7"/>
        <v>0</v>
      </c>
      <c r="Y37">
        <f t="shared" ca="1" si="8"/>
        <v>0</v>
      </c>
      <c r="Z37" s="12"/>
      <c r="AA37" s="42"/>
      <c r="AB37" s="10"/>
      <c r="AC37">
        <f t="shared" ca="1" si="9"/>
        <v>0</v>
      </c>
      <c r="AD37">
        <f t="shared" si="10"/>
        <v>0</v>
      </c>
      <c r="AE37">
        <f t="shared" ca="1" si="11"/>
        <v>0</v>
      </c>
      <c r="AF37" s="83">
        <f t="shared" ca="1" si="12"/>
        <v>2</v>
      </c>
      <c r="AJ37" s="16">
        <f t="shared" ca="1" si="13"/>
        <v>2</v>
      </c>
      <c r="AK37" s="16">
        <f t="shared" ca="1" si="14"/>
        <v>0</v>
      </c>
      <c r="AL37" s="16">
        <f t="shared" ca="1" si="15"/>
        <v>0</v>
      </c>
      <c r="AM37" s="16">
        <f t="shared" ca="1" si="16"/>
        <v>0</v>
      </c>
    </row>
    <row r="38" spans="1:39" x14ac:dyDescent="0.25">
      <c r="A38" t="s">
        <v>60</v>
      </c>
      <c r="B38" s="17" t="s">
        <v>40</v>
      </c>
      <c r="C38" s="17"/>
      <c r="D38" s="16" t="s">
        <v>63</v>
      </c>
      <c r="E38" t="s">
        <v>102</v>
      </c>
      <c r="F38" t="s">
        <v>103</v>
      </c>
      <c r="G38" s="16" t="s">
        <v>106</v>
      </c>
      <c r="H38" s="19">
        <v>9.36</v>
      </c>
      <c r="I38" s="18">
        <v>13</v>
      </c>
      <c r="J38" s="10">
        <v>9.58</v>
      </c>
      <c r="K38">
        <f t="shared" ca="1" si="0"/>
        <v>3</v>
      </c>
      <c r="L38">
        <f t="shared" si="1"/>
        <v>1</v>
      </c>
      <c r="M38" s="13">
        <f t="shared" ca="1" si="2"/>
        <v>4</v>
      </c>
      <c r="N38" s="10">
        <v>9.58</v>
      </c>
      <c r="O38" s="97"/>
      <c r="P38" s="10"/>
      <c r="Q38">
        <f t="shared" ca="1" si="3"/>
        <v>0</v>
      </c>
      <c r="R38">
        <f t="shared" si="4"/>
        <v>0</v>
      </c>
      <c r="S38" s="13">
        <f t="shared" ca="1" si="5"/>
        <v>0</v>
      </c>
      <c r="T38" s="10"/>
      <c r="U38" s="42"/>
      <c r="V38" s="10"/>
      <c r="W38">
        <f t="shared" ca="1" si="6"/>
        <v>0</v>
      </c>
      <c r="X38">
        <f t="shared" si="7"/>
        <v>0</v>
      </c>
      <c r="Y38">
        <f t="shared" ca="1" si="8"/>
        <v>0</v>
      </c>
      <c r="Z38" s="12"/>
      <c r="AA38" s="42"/>
      <c r="AB38" s="10"/>
      <c r="AC38">
        <f t="shared" ca="1" si="9"/>
        <v>0</v>
      </c>
      <c r="AD38">
        <f t="shared" si="10"/>
        <v>0</v>
      </c>
      <c r="AE38">
        <f t="shared" ca="1" si="11"/>
        <v>0</v>
      </c>
      <c r="AF38" s="78">
        <f t="shared" ca="1" si="12"/>
        <v>4</v>
      </c>
      <c r="AJ38" s="16">
        <f t="shared" ca="1" si="13"/>
        <v>4</v>
      </c>
      <c r="AK38" s="16">
        <f t="shared" ca="1" si="14"/>
        <v>0</v>
      </c>
      <c r="AL38" s="16">
        <f t="shared" ca="1" si="15"/>
        <v>0</v>
      </c>
      <c r="AM38" s="16">
        <f t="shared" ca="1" si="16"/>
        <v>0</v>
      </c>
    </row>
    <row r="39" spans="1:39" x14ac:dyDescent="0.25">
      <c r="A39" s="89" t="s">
        <v>60</v>
      </c>
      <c r="B39" s="17" t="s">
        <v>40</v>
      </c>
      <c r="C39" s="17"/>
      <c r="D39" s="16" t="s">
        <v>63</v>
      </c>
      <c r="E39" t="s">
        <v>173</v>
      </c>
      <c r="F39" t="s">
        <v>171</v>
      </c>
      <c r="G39" t="s">
        <v>172</v>
      </c>
      <c r="H39" s="19">
        <v>8.15</v>
      </c>
      <c r="I39" s="18">
        <v>13</v>
      </c>
      <c r="J39" s="10">
        <v>7.28</v>
      </c>
      <c r="K39">
        <f t="shared" ca="1" si="0"/>
        <v>0</v>
      </c>
      <c r="L39">
        <f t="shared" si="1"/>
        <v>0</v>
      </c>
      <c r="M39" s="13">
        <f t="shared" ca="1" si="2"/>
        <v>0</v>
      </c>
      <c r="O39" s="97">
        <v>13</v>
      </c>
      <c r="P39">
        <v>8.14</v>
      </c>
      <c r="Q39">
        <f t="shared" ca="1" si="3"/>
        <v>1</v>
      </c>
      <c r="R39">
        <f t="shared" si="4"/>
        <v>1</v>
      </c>
      <c r="S39" s="13">
        <f t="shared" ca="1" si="5"/>
        <v>2</v>
      </c>
      <c r="U39" s="42"/>
      <c r="W39">
        <f t="shared" ca="1" si="6"/>
        <v>0</v>
      </c>
      <c r="X39">
        <f t="shared" si="7"/>
        <v>0</v>
      </c>
      <c r="Y39">
        <f t="shared" ca="1" si="8"/>
        <v>0</v>
      </c>
      <c r="AA39" s="42"/>
      <c r="AC39">
        <f t="shared" ca="1" si="9"/>
        <v>0</v>
      </c>
      <c r="AD39">
        <f t="shared" si="10"/>
        <v>0</v>
      </c>
      <c r="AE39">
        <f t="shared" ca="1" si="11"/>
        <v>0</v>
      </c>
      <c r="AF39" s="77">
        <f t="shared" ca="1" si="12"/>
        <v>2</v>
      </c>
      <c r="AJ39" s="16">
        <f t="shared" ca="1" si="13"/>
        <v>0</v>
      </c>
      <c r="AK39" s="16">
        <f t="shared" ca="1" si="14"/>
        <v>2</v>
      </c>
      <c r="AL39" s="16">
        <f t="shared" ca="1" si="15"/>
        <v>0</v>
      </c>
      <c r="AM39" s="16">
        <f t="shared" ca="1" si="16"/>
        <v>0</v>
      </c>
    </row>
    <row r="40" spans="1:39" x14ac:dyDescent="0.25">
      <c r="A40" s="89" t="s">
        <v>60</v>
      </c>
      <c r="B40" s="17" t="s">
        <v>40</v>
      </c>
      <c r="C40" s="17"/>
      <c r="D40" s="16" t="s">
        <v>63</v>
      </c>
      <c r="E40" s="16" t="s">
        <v>203</v>
      </c>
      <c r="F40" s="16" t="s">
        <v>202</v>
      </c>
      <c r="G40" s="16" t="s">
        <v>127</v>
      </c>
      <c r="H40" s="19">
        <v>10.02</v>
      </c>
      <c r="I40" s="18">
        <v>11</v>
      </c>
      <c r="J40" s="10">
        <v>9.43</v>
      </c>
      <c r="K40">
        <f t="shared" ca="1" si="0"/>
        <v>3</v>
      </c>
      <c r="L40">
        <f t="shared" si="1"/>
        <v>0</v>
      </c>
      <c r="M40" s="13">
        <f t="shared" ca="1" si="2"/>
        <v>3</v>
      </c>
      <c r="N40" s="10"/>
      <c r="O40" s="97">
        <v>11</v>
      </c>
      <c r="P40" s="10">
        <v>9.91</v>
      </c>
      <c r="Q40">
        <f t="shared" ca="1" si="3"/>
        <v>4</v>
      </c>
      <c r="R40">
        <f t="shared" si="4"/>
        <v>1</v>
      </c>
      <c r="S40" s="13">
        <f t="shared" ca="1" si="5"/>
        <v>5</v>
      </c>
      <c r="T40" s="10"/>
      <c r="U40" s="42"/>
      <c r="V40" s="10"/>
      <c r="W40">
        <f t="shared" ca="1" si="6"/>
        <v>0</v>
      </c>
      <c r="X40">
        <f t="shared" si="7"/>
        <v>0</v>
      </c>
      <c r="Y40">
        <f t="shared" ca="1" si="8"/>
        <v>0</v>
      </c>
      <c r="Z40" s="12"/>
      <c r="AA40" s="42"/>
      <c r="AB40" s="10"/>
      <c r="AC40">
        <f t="shared" ca="1" si="9"/>
        <v>0</v>
      </c>
      <c r="AD40">
        <f t="shared" si="10"/>
        <v>0</v>
      </c>
      <c r="AE40">
        <f t="shared" ca="1" si="11"/>
        <v>0</v>
      </c>
      <c r="AF40" s="78">
        <f t="shared" ca="1" si="12"/>
        <v>8</v>
      </c>
      <c r="AJ40" s="16">
        <f t="shared" ca="1" si="13"/>
        <v>3</v>
      </c>
      <c r="AK40" s="16">
        <f t="shared" ca="1" si="14"/>
        <v>5</v>
      </c>
      <c r="AL40" s="16">
        <f t="shared" ca="1" si="15"/>
        <v>0</v>
      </c>
      <c r="AM40" s="16">
        <f t="shared" ca="1" si="16"/>
        <v>0</v>
      </c>
    </row>
    <row r="41" spans="1:39" x14ac:dyDescent="0.25">
      <c r="A41" s="89" t="s">
        <v>60</v>
      </c>
      <c r="B41" s="17" t="s">
        <v>40</v>
      </c>
      <c r="C41" s="17"/>
      <c r="D41" s="16" t="s">
        <v>63</v>
      </c>
      <c r="E41" t="s">
        <v>208</v>
      </c>
      <c r="F41" t="s">
        <v>209</v>
      </c>
      <c r="G41" s="23" t="s">
        <v>148</v>
      </c>
      <c r="H41" s="19">
        <v>7.58</v>
      </c>
      <c r="I41" s="18">
        <v>9</v>
      </c>
      <c r="J41" s="10">
        <v>7.06</v>
      </c>
      <c r="K41">
        <f t="shared" ca="1" si="0"/>
        <v>0</v>
      </c>
      <c r="L41">
        <f t="shared" si="1"/>
        <v>0</v>
      </c>
      <c r="M41" s="13">
        <f t="shared" ca="1" si="2"/>
        <v>0</v>
      </c>
      <c r="N41" s="10"/>
      <c r="O41" s="97">
        <v>9</v>
      </c>
      <c r="P41" s="10">
        <v>6.86</v>
      </c>
      <c r="Q41">
        <f t="shared" ca="1" si="3"/>
        <v>0</v>
      </c>
      <c r="R41">
        <f t="shared" si="4"/>
        <v>1</v>
      </c>
      <c r="S41" s="13">
        <f t="shared" ca="1" si="5"/>
        <v>1</v>
      </c>
      <c r="T41" s="10"/>
      <c r="U41" s="42"/>
      <c r="V41" s="10"/>
      <c r="W41">
        <f t="shared" ca="1" si="6"/>
        <v>0</v>
      </c>
      <c r="X41">
        <f t="shared" si="7"/>
        <v>0</v>
      </c>
      <c r="Y41">
        <f t="shared" ca="1" si="8"/>
        <v>0</v>
      </c>
      <c r="Z41" s="12"/>
      <c r="AA41" s="42"/>
      <c r="AB41" s="10"/>
      <c r="AC41">
        <f t="shared" ca="1" si="9"/>
        <v>0</v>
      </c>
      <c r="AD41">
        <f t="shared" si="10"/>
        <v>0</v>
      </c>
      <c r="AE41">
        <f t="shared" ca="1" si="11"/>
        <v>0</v>
      </c>
      <c r="AF41" s="77">
        <f t="shared" ca="1" si="12"/>
        <v>1</v>
      </c>
      <c r="AJ41" s="16">
        <f t="shared" ca="1" si="13"/>
        <v>0</v>
      </c>
      <c r="AK41" s="16">
        <f t="shared" ca="1" si="14"/>
        <v>1</v>
      </c>
      <c r="AL41" s="16">
        <f t="shared" ca="1" si="15"/>
        <v>0</v>
      </c>
      <c r="AM41" s="16">
        <f t="shared" ca="1" si="16"/>
        <v>0</v>
      </c>
    </row>
    <row r="42" spans="1:39" x14ac:dyDescent="0.25">
      <c r="A42" s="89" t="s">
        <v>60</v>
      </c>
      <c r="B42" s="28" t="s">
        <v>40</v>
      </c>
      <c r="D42" s="16" t="s">
        <v>63</v>
      </c>
      <c r="E42" t="s">
        <v>222</v>
      </c>
      <c r="F42" t="s">
        <v>223</v>
      </c>
      <c r="G42" s="16" t="s">
        <v>212</v>
      </c>
      <c r="H42" s="14">
        <v>10.89</v>
      </c>
      <c r="I42" s="18">
        <v>11</v>
      </c>
      <c r="J42" s="10">
        <v>10.55</v>
      </c>
      <c r="K42">
        <f t="shared" ca="1" si="0"/>
        <v>4</v>
      </c>
      <c r="L42">
        <f t="shared" si="1"/>
        <v>0</v>
      </c>
      <c r="M42" s="13">
        <f t="shared" ca="1" si="2"/>
        <v>4</v>
      </c>
      <c r="N42" s="10"/>
      <c r="O42" s="97"/>
      <c r="P42" s="10"/>
      <c r="Q42">
        <f t="shared" ca="1" si="3"/>
        <v>0</v>
      </c>
      <c r="R42">
        <f t="shared" si="4"/>
        <v>0</v>
      </c>
      <c r="S42" s="13">
        <f t="shared" ca="1" si="5"/>
        <v>0</v>
      </c>
      <c r="T42" s="10"/>
      <c r="U42" s="42"/>
      <c r="V42" s="10"/>
      <c r="W42">
        <f t="shared" ca="1" si="6"/>
        <v>0</v>
      </c>
      <c r="X42">
        <f t="shared" si="7"/>
        <v>0</v>
      </c>
      <c r="Y42">
        <f t="shared" ca="1" si="8"/>
        <v>0</v>
      </c>
      <c r="Z42" s="12"/>
      <c r="AA42" s="42"/>
      <c r="AB42" s="10"/>
      <c r="AC42">
        <f t="shared" ca="1" si="9"/>
        <v>0</v>
      </c>
      <c r="AD42">
        <f t="shared" si="10"/>
        <v>0</v>
      </c>
      <c r="AE42">
        <f t="shared" ca="1" si="11"/>
        <v>0</v>
      </c>
      <c r="AF42" s="77">
        <f t="shared" ca="1" si="12"/>
        <v>4</v>
      </c>
      <c r="AJ42" s="16">
        <f t="shared" ca="1" si="13"/>
        <v>4</v>
      </c>
      <c r="AK42" s="16">
        <f t="shared" ca="1" si="14"/>
        <v>0</v>
      </c>
      <c r="AL42" s="16">
        <f t="shared" ca="1" si="15"/>
        <v>0</v>
      </c>
      <c r="AM42" s="16">
        <f t="shared" ca="1" si="16"/>
        <v>0</v>
      </c>
    </row>
    <row r="43" spans="1:39" x14ac:dyDescent="0.25">
      <c r="A43" s="89" t="s">
        <v>60</v>
      </c>
      <c r="B43" s="28" t="s">
        <v>40</v>
      </c>
      <c r="D43" s="16" t="s">
        <v>63</v>
      </c>
      <c r="E43" s="16" t="s">
        <v>257</v>
      </c>
      <c r="F43" s="16" t="s">
        <v>258</v>
      </c>
      <c r="G43" s="16" t="s">
        <v>106</v>
      </c>
      <c r="H43" s="14">
        <v>8.31</v>
      </c>
      <c r="I43" s="18">
        <v>13</v>
      </c>
      <c r="J43" s="10">
        <v>7.91</v>
      </c>
      <c r="K43">
        <f t="shared" ca="1" si="0"/>
        <v>1</v>
      </c>
      <c r="L43">
        <f t="shared" si="1"/>
        <v>0</v>
      </c>
      <c r="M43" s="13">
        <f t="shared" ca="1" si="2"/>
        <v>1</v>
      </c>
      <c r="N43" s="10"/>
      <c r="O43" s="97"/>
      <c r="P43" s="10"/>
      <c r="Q43">
        <f t="shared" ref="Q43" ca="1" si="101">IF(B43="",0,VLOOKUP(P43,INDIRECT($A43&amp;$B43),COLUMNS(INDIRECT($A43&amp;$B43))))</f>
        <v>0</v>
      </c>
      <c r="R43">
        <f t="shared" ref="R43" si="102">IF(AND(P43&gt;0,N43="No PB"),1,IF(P43&gt;N43,1,0))</f>
        <v>0</v>
      </c>
      <c r="S43" s="13">
        <f t="shared" ref="S43" ca="1" si="103">Q43+R43</f>
        <v>0</v>
      </c>
      <c r="T43" s="10"/>
      <c r="U43" s="42"/>
      <c r="V43" s="10"/>
      <c r="W43">
        <f t="shared" ref="W43" ca="1" si="104">IF(B43="",0,VLOOKUP(V43,INDIRECT($A43&amp;$B43),COLUMNS(INDIRECT($A43&amp;$B43))))</f>
        <v>0</v>
      </c>
      <c r="X43">
        <f t="shared" ref="X43" si="105">IF(AND(V43&gt;0,T43="No PB"),1,IF(V43&gt;T43,1,0))</f>
        <v>0</v>
      </c>
      <c r="Y43">
        <f t="shared" ref="Y43" ca="1" si="106">W43+X43</f>
        <v>0</v>
      </c>
      <c r="Z43" s="12"/>
      <c r="AA43" s="42"/>
      <c r="AB43" s="10"/>
      <c r="AC43">
        <f t="shared" ref="AC43" ca="1" si="107">IF(H43="",0,VLOOKUP(AB43,INDIRECT($A43&amp;$B43),COLUMNS(INDIRECT($A43&amp;$B43))))</f>
        <v>0</v>
      </c>
      <c r="AD43">
        <f t="shared" ref="AD43" si="108">IF(AND(AB43&gt;0,Z43="No PB"),1,IF(AB43&gt;Z43,1,0))</f>
        <v>0</v>
      </c>
      <c r="AE43">
        <f t="shared" ref="AE43" ca="1" si="109">AC43+AD43</f>
        <v>0</v>
      </c>
      <c r="AF43" s="77">
        <f t="shared" ref="AF43" ca="1" si="110">LARGE(AJ43:AM43,1)+LARGE(AJ43:AM43,2)+LARGE(AJ43:AM43,3)</f>
        <v>1</v>
      </c>
      <c r="AJ43" s="16">
        <f t="shared" ref="AJ43" ca="1" si="111">M43</f>
        <v>1</v>
      </c>
      <c r="AK43" s="16">
        <f t="shared" ref="AK43" ca="1" si="112">S43</f>
        <v>0</v>
      </c>
      <c r="AL43" s="16">
        <f t="shared" ref="AL43" ca="1" si="113">Y43</f>
        <v>0</v>
      </c>
      <c r="AM43" s="16">
        <f t="shared" ref="AM43" ca="1" si="114">AE43</f>
        <v>0</v>
      </c>
    </row>
    <row r="44" spans="1:39" x14ac:dyDescent="0.25">
      <c r="A44" t="s">
        <v>60</v>
      </c>
      <c r="B44" s="28" t="s">
        <v>40</v>
      </c>
      <c r="D44" s="16" t="s">
        <v>63</v>
      </c>
      <c r="E44" s="16" t="s">
        <v>234</v>
      </c>
      <c r="F44" s="16" t="s">
        <v>340</v>
      </c>
      <c r="G44" s="16" t="s">
        <v>212</v>
      </c>
      <c r="I44" s="18">
        <v>9</v>
      </c>
      <c r="J44" s="10">
        <v>7.74</v>
      </c>
      <c r="K44">
        <f t="shared" ca="1" si="0"/>
        <v>1</v>
      </c>
      <c r="L44">
        <f t="shared" si="1"/>
        <v>1</v>
      </c>
      <c r="M44" s="13">
        <f t="shared" ca="1" si="2"/>
        <v>2</v>
      </c>
      <c r="N44" s="10">
        <v>7.74</v>
      </c>
      <c r="O44" s="97"/>
      <c r="P44" s="10"/>
      <c r="Q44">
        <f t="shared" ca="1" si="3"/>
        <v>0</v>
      </c>
      <c r="R44">
        <f t="shared" ref="R44:R75" si="115">IF(AND(P44&gt;0,N44="No PB"),1,IF(P44&gt;N44,1,0))</f>
        <v>0</v>
      </c>
      <c r="S44" s="13">
        <f t="shared" ref="S44:S75" ca="1" si="116">Q44+R44</f>
        <v>0</v>
      </c>
      <c r="T44" s="10"/>
      <c r="U44" s="42"/>
      <c r="V44" s="10"/>
      <c r="W44">
        <f t="shared" ca="1" si="6"/>
        <v>0</v>
      </c>
      <c r="X44">
        <f t="shared" ref="X44:X75" si="117">IF(AND(V44&gt;0,T44="No PB"),1,IF(V44&gt;T44,1,0))</f>
        <v>0</v>
      </c>
      <c r="Y44">
        <f t="shared" ref="Y44:Y75" ca="1" si="118">W44+X44</f>
        <v>0</v>
      </c>
      <c r="Z44" s="12"/>
      <c r="AA44" s="42"/>
      <c r="AB44" s="10"/>
      <c r="AC44">
        <f t="shared" ca="1" si="9"/>
        <v>0</v>
      </c>
      <c r="AD44">
        <f t="shared" ref="AD44:AD69" si="119">IF(AND(AB44&gt;0,Z44="No PB"),1,IF(AB44&gt;Z44,1,0))</f>
        <v>0</v>
      </c>
      <c r="AE44">
        <f t="shared" ref="AE44:AE69" ca="1" si="120">AC44+AD44</f>
        <v>0</v>
      </c>
      <c r="AF44" s="77">
        <f t="shared" ref="AF44:AF75" ca="1" si="121">LARGE(AJ44:AM44,1)+LARGE(AJ44:AM44,2)+LARGE(AJ44:AM44,3)</f>
        <v>2</v>
      </c>
      <c r="AJ44" s="16">
        <f t="shared" ca="1" si="13"/>
        <v>2</v>
      </c>
      <c r="AK44" s="16">
        <f t="shared" ref="AK44:AK75" ca="1" si="122">S44</f>
        <v>0</v>
      </c>
      <c r="AL44" s="16">
        <f t="shared" ref="AL44:AL75" ca="1" si="123">Y44</f>
        <v>0</v>
      </c>
      <c r="AM44" s="16">
        <f t="shared" ref="AM44:AM75" ca="1" si="124">AE44</f>
        <v>0</v>
      </c>
    </row>
    <row r="45" spans="1:39" x14ac:dyDescent="0.25">
      <c r="A45" t="s">
        <v>60</v>
      </c>
      <c r="B45" s="28" t="s">
        <v>40</v>
      </c>
      <c r="D45" s="16" t="s">
        <v>63</v>
      </c>
      <c r="E45" s="16" t="s">
        <v>268</v>
      </c>
      <c r="F45" s="16" t="s">
        <v>269</v>
      </c>
      <c r="G45" s="16" t="s">
        <v>219</v>
      </c>
      <c r="H45" s="14">
        <v>7.66</v>
      </c>
      <c r="I45" s="18">
        <v>9</v>
      </c>
      <c r="J45" s="10">
        <v>7.97</v>
      </c>
      <c r="K45">
        <f t="shared" ca="1" si="0"/>
        <v>1</v>
      </c>
      <c r="L45">
        <f t="shared" si="1"/>
        <v>1</v>
      </c>
      <c r="M45" s="13">
        <f t="shared" ca="1" si="2"/>
        <v>2</v>
      </c>
      <c r="N45" s="10">
        <v>7.97</v>
      </c>
      <c r="O45" s="97"/>
      <c r="P45" s="10"/>
      <c r="Q45">
        <f t="shared" ca="1" si="3"/>
        <v>0</v>
      </c>
      <c r="R45">
        <f t="shared" si="115"/>
        <v>0</v>
      </c>
      <c r="S45" s="13">
        <f t="shared" ca="1" si="116"/>
        <v>0</v>
      </c>
      <c r="T45" s="10"/>
      <c r="U45" s="42"/>
      <c r="V45" s="10"/>
      <c r="W45">
        <f t="shared" ca="1" si="6"/>
        <v>0</v>
      </c>
      <c r="X45">
        <f t="shared" si="117"/>
        <v>0</v>
      </c>
      <c r="Y45">
        <f t="shared" ca="1" si="118"/>
        <v>0</v>
      </c>
      <c r="Z45" s="12"/>
      <c r="AA45" s="42"/>
      <c r="AB45" s="10"/>
      <c r="AC45">
        <f t="shared" ca="1" si="9"/>
        <v>0</v>
      </c>
      <c r="AD45">
        <f t="shared" si="119"/>
        <v>0</v>
      </c>
      <c r="AE45">
        <f t="shared" ca="1" si="120"/>
        <v>0</v>
      </c>
      <c r="AF45" s="77">
        <f t="shared" ca="1" si="121"/>
        <v>2</v>
      </c>
      <c r="AJ45" s="16">
        <f t="shared" ca="1" si="13"/>
        <v>2</v>
      </c>
      <c r="AK45" s="16">
        <f t="shared" ca="1" si="122"/>
        <v>0</v>
      </c>
      <c r="AL45" s="16">
        <f t="shared" ca="1" si="123"/>
        <v>0</v>
      </c>
      <c r="AM45" s="16">
        <f t="shared" ca="1" si="124"/>
        <v>0</v>
      </c>
    </row>
    <row r="46" spans="1:39" x14ac:dyDescent="0.25">
      <c r="A46" t="s">
        <v>60</v>
      </c>
      <c r="B46" s="27" t="s">
        <v>40</v>
      </c>
      <c r="D46" s="16" t="s">
        <v>63</v>
      </c>
      <c r="E46" s="16" t="s">
        <v>304</v>
      </c>
      <c r="F46" s="16" t="s">
        <v>305</v>
      </c>
      <c r="G46" s="16" t="s">
        <v>195</v>
      </c>
      <c r="H46" s="14">
        <v>7.23</v>
      </c>
      <c r="I46" s="18">
        <v>9</v>
      </c>
      <c r="J46" s="10">
        <v>8.24</v>
      </c>
      <c r="K46">
        <f ca="1">IF(B44="",0,VLOOKUP(J46,INDIRECT($A46&amp;$B44),COLUMNS(INDIRECT($A46&amp;$B44))))</f>
        <v>1</v>
      </c>
      <c r="L46">
        <f t="shared" si="1"/>
        <v>1</v>
      </c>
      <c r="M46" s="13">
        <f t="shared" ca="1" si="2"/>
        <v>2</v>
      </c>
      <c r="N46" s="10">
        <v>8.24</v>
      </c>
      <c r="O46" s="97"/>
      <c r="P46" s="10"/>
      <c r="Q46">
        <f ca="1">IF(B44="",0,VLOOKUP(P46,INDIRECT($A46&amp;$B44),COLUMNS(INDIRECT($A46&amp;$B44))))</f>
        <v>0</v>
      </c>
      <c r="R46">
        <f t="shared" si="115"/>
        <v>0</v>
      </c>
      <c r="S46" s="13">
        <f t="shared" ca="1" si="116"/>
        <v>0</v>
      </c>
      <c r="T46" s="10"/>
      <c r="U46" s="42"/>
      <c r="V46" s="10"/>
      <c r="W46">
        <f ca="1">IF(B44="",0,VLOOKUP(V46,INDIRECT($A46&amp;$B44),COLUMNS(INDIRECT($A46&amp;$B44))))</f>
        <v>0</v>
      </c>
      <c r="X46">
        <f t="shared" si="117"/>
        <v>0</v>
      </c>
      <c r="Y46">
        <f t="shared" ca="1" si="118"/>
        <v>0</v>
      </c>
      <c r="Z46" s="12"/>
      <c r="AA46" s="42"/>
      <c r="AB46" s="10"/>
      <c r="AC46">
        <f ca="1">IF(H46="",0,VLOOKUP(AB46,INDIRECT($A46&amp;$B44),COLUMNS(INDIRECT($A46&amp;$B44))))</f>
        <v>0</v>
      </c>
      <c r="AD46">
        <f t="shared" si="119"/>
        <v>0</v>
      </c>
      <c r="AE46">
        <f t="shared" ca="1" si="120"/>
        <v>0</v>
      </c>
      <c r="AF46" s="77">
        <f t="shared" ca="1" si="121"/>
        <v>2</v>
      </c>
      <c r="AJ46" s="16">
        <f t="shared" ca="1" si="13"/>
        <v>2</v>
      </c>
      <c r="AK46" s="16">
        <f t="shared" ca="1" si="122"/>
        <v>0</v>
      </c>
      <c r="AL46" s="16">
        <f t="shared" ca="1" si="123"/>
        <v>0</v>
      </c>
      <c r="AM46" s="16">
        <f t="shared" ca="1" si="124"/>
        <v>0</v>
      </c>
    </row>
    <row r="47" spans="1:39" x14ac:dyDescent="0.25">
      <c r="A47" s="89" t="s">
        <v>60</v>
      </c>
      <c r="B47" s="27" t="s">
        <v>40</v>
      </c>
      <c r="D47" s="16" t="s">
        <v>63</v>
      </c>
      <c r="E47" t="s">
        <v>208</v>
      </c>
      <c r="F47" t="s">
        <v>326</v>
      </c>
      <c r="G47" s="16" t="s">
        <v>327</v>
      </c>
      <c r="H47" s="14">
        <v>10.35</v>
      </c>
      <c r="I47" s="18">
        <v>11</v>
      </c>
      <c r="J47" s="10">
        <v>8.9700000000000006</v>
      </c>
      <c r="K47">
        <f ca="1">IF(B45="",0,VLOOKUP(J47,INDIRECT($A47&amp;$B45),COLUMNS(INDIRECT($A47&amp;$B45))))</f>
        <v>2</v>
      </c>
      <c r="L47">
        <f t="shared" si="1"/>
        <v>0</v>
      </c>
      <c r="M47" s="13">
        <f t="shared" ca="1" si="2"/>
        <v>2</v>
      </c>
      <c r="N47" s="10"/>
      <c r="O47" s="97"/>
      <c r="P47" s="10"/>
      <c r="Q47">
        <f ca="1">IF(B45="",0,VLOOKUP(P47,INDIRECT($A47&amp;$B45),COLUMNS(INDIRECT($A47&amp;$B45))))</f>
        <v>0</v>
      </c>
      <c r="R47">
        <f t="shared" si="115"/>
        <v>0</v>
      </c>
      <c r="S47" s="13">
        <f t="shared" ca="1" si="116"/>
        <v>0</v>
      </c>
      <c r="T47" s="10"/>
      <c r="U47" s="42"/>
      <c r="V47" s="10"/>
      <c r="W47">
        <f ca="1">IF(B45="",0,VLOOKUP(V47,INDIRECT($A47&amp;$B45),COLUMNS(INDIRECT($A47&amp;$B45))))</f>
        <v>0</v>
      </c>
      <c r="X47">
        <f t="shared" si="117"/>
        <v>0</v>
      </c>
      <c r="Y47">
        <f t="shared" ca="1" si="118"/>
        <v>0</v>
      </c>
      <c r="Z47" s="12"/>
      <c r="AA47" s="42"/>
      <c r="AB47" s="10"/>
      <c r="AC47">
        <f ca="1">IF(H47="",0,VLOOKUP(AB47,INDIRECT($A47&amp;$B45),COLUMNS(INDIRECT($A47&amp;$B45))))</f>
        <v>0</v>
      </c>
      <c r="AD47">
        <f t="shared" si="119"/>
        <v>0</v>
      </c>
      <c r="AE47">
        <f t="shared" ca="1" si="120"/>
        <v>0</v>
      </c>
      <c r="AF47" s="78">
        <f t="shared" ca="1" si="121"/>
        <v>2</v>
      </c>
      <c r="AJ47" s="16">
        <f t="shared" ca="1" si="13"/>
        <v>2</v>
      </c>
      <c r="AK47" s="16">
        <f t="shared" ca="1" si="122"/>
        <v>0</v>
      </c>
      <c r="AL47" s="16">
        <f t="shared" ca="1" si="123"/>
        <v>0</v>
      </c>
      <c r="AM47" s="16">
        <f t="shared" ca="1" si="124"/>
        <v>0</v>
      </c>
    </row>
    <row r="48" spans="1:39" x14ac:dyDescent="0.25">
      <c r="A48" s="89" t="s">
        <v>60</v>
      </c>
      <c r="B48" s="27" t="s">
        <v>40</v>
      </c>
      <c r="D48" s="16" t="s">
        <v>63</v>
      </c>
      <c r="E48" s="16" t="s">
        <v>370</v>
      </c>
      <c r="F48" s="16" t="s">
        <v>369</v>
      </c>
      <c r="G48" s="16" t="s">
        <v>106</v>
      </c>
      <c r="N48" s="10">
        <v>8.2100000000000009</v>
      </c>
      <c r="O48" s="97"/>
      <c r="P48" s="10"/>
      <c r="Q48">
        <f t="shared" ref="Q48:Q50" ca="1" si="125">IF(B48="",0,VLOOKUP(P48,INDIRECT($A48&amp;$B48),COLUMNS(INDIRECT($A48&amp;$B48))))</f>
        <v>0</v>
      </c>
      <c r="R48">
        <f t="shared" si="115"/>
        <v>0</v>
      </c>
      <c r="S48" s="13">
        <f t="shared" ca="1" si="116"/>
        <v>0</v>
      </c>
      <c r="T48" s="10"/>
      <c r="U48" s="42"/>
      <c r="V48" s="10"/>
      <c r="W48">
        <f t="shared" ref="W48:W50" ca="1" si="126">IF(B48="",0,VLOOKUP(V48,INDIRECT($A48&amp;$B48),COLUMNS(INDIRECT($A48&amp;$B48))))</f>
        <v>0</v>
      </c>
      <c r="X48">
        <f t="shared" si="117"/>
        <v>0</v>
      </c>
      <c r="Y48">
        <f t="shared" ca="1" si="118"/>
        <v>0</v>
      </c>
      <c r="Z48" s="12"/>
      <c r="AA48" s="42"/>
      <c r="AB48" s="10"/>
      <c r="AC48">
        <f t="shared" ref="AC48:AC50" ca="1" si="127">IF(H48="",0,VLOOKUP(AB48,INDIRECT($A48&amp;$B48),COLUMNS(INDIRECT($A48&amp;$B48))))</f>
        <v>0</v>
      </c>
      <c r="AD48">
        <f t="shared" si="119"/>
        <v>0</v>
      </c>
      <c r="AE48">
        <f t="shared" ca="1" si="120"/>
        <v>0</v>
      </c>
      <c r="AF48" s="77">
        <f t="shared" ca="1" si="121"/>
        <v>0</v>
      </c>
      <c r="AJ48" s="16">
        <f t="shared" ref="AJ48:AJ50" si="128">M48</f>
        <v>0</v>
      </c>
      <c r="AK48" s="16">
        <f t="shared" ca="1" si="122"/>
        <v>0</v>
      </c>
      <c r="AL48" s="16">
        <f t="shared" ca="1" si="123"/>
        <v>0</v>
      </c>
      <c r="AM48" s="16">
        <f t="shared" ca="1" si="124"/>
        <v>0</v>
      </c>
    </row>
    <row r="49" spans="1:39" x14ac:dyDescent="0.25">
      <c r="A49" s="89" t="s">
        <v>60</v>
      </c>
      <c r="B49" s="27" t="s">
        <v>40</v>
      </c>
      <c r="D49" s="16" t="s">
        <v>63</v>
      </c>
      <c r="E49" s="16" t="s">
        <v>371</v>
      </c>
      <c r="F49" s="16" t="s">
        <v>386</v>
      </c>
      <c r="G49" s="16" t="s">
        <v>308</v>
      </c>
      <c r="N49" s="10">
        <v>7.24</v>
      </c>
      <c r="O49" s="97">
        <v>9</v>
      </c>
      <c r="P49" s="10">
        <v>8.35</v>
      </c>
      <c r="Q49">
        <f t="shared" ca="1" si="125"/>
        <v>1</v>
      </c>
      <c r="R49">
        <f t="shared" si="115"/>
        <v>1</v>
      </c>
      <c r="S49" s="13">
        <f t="shared" ca="1" si="116"/>
        <v>2</v>
      </c>
      <c r="T49" s="10"/>
      <c r="U49" s="42"/>
      <c r="V49" s="10"/>
      <c r="W49">
        <f t="shared" ca="1" si="126"/>
        <v>0</v>
      </c>
      <c r="X49">
        <f t="shared" si="117"/>
        <v>0</v>
      </c>
      <c r="Y49">
        <f t="shared" ca="1" si="118"/>
        <v>0</v>
      </c>
      <c r="Z49" s="12"/>
      <c r="AA49" s="42"/>
      <c r="AB49" s="10"/>
      <c r="AC49">
        <f t="shared" ca="1" si="127"/>
        <v>0</v>
      </c>
      <c r="AD49">
        <f t="shared" si="119"/>
        <v>0</v>
      </c>
      <c r="AE49">
        <f t="shared" ca="1" si="120"/>
        <v>0</v>
      </c>
      <c r="AF49" s="77">
        <f t="shared" ca="1" si="121"/>
        <v>2</v>
      </c>
      <c r="AJ49" s="16">
        <f t="shared" si="128"/>
        <v>0</v>
      </c>
      <c r="AK49" s="16">
        <f t="shared" ca="1" si="122"/>
        <v>2</v>
      </c>
      <c r="AL49" s="16">
        <f t="shared" ca="1" si="123"/>
        <v>0</v>
      </c>
      <c r="AM49" s="16">
        <f t="shared" ca="1" si="124"/>
        <v>0</v>
      </c>
    </row>
    <row r="50" spans="1:39" x14ac:dyDescent="0.25">
      <c r="A50" s="89" t="s">
        <v>60</v>
      </c>
      <c r="B50" s="27" t="s">
        <v>40</v>
      </c>
      <c r="D50" s="16" t="s">
        <v>63</v>
      </c>
      <c r="E50" s="16" t="s">
        <v>234</v>
      </c>
      <c r="F50" s="16" t="s">
        <v>373</v>
      </c>
      <c r="G50" s="16" t="s">
        <v>374</v>
      </c>
      <c r="N50" s="10">
        <v>8.57</v>
      </c>
      <c r="O50" s="97">
        <v>13</v>
      </c>
      <c r="P50" s="10">
        <v>8.66</v>
      </c>
      <c r="Q50">
        <f t="shared" ca="1" si="125"/>
        <v>2</v>
      </c>
      <c r="R50">
        <f t="shared" si="115"/>
        <v>1</v>
      </c>
      <c r="S50" s="13">
        <f t="shared" ca="1" si="116"/>
        <v>3</v>
      </c>
      <c r="T50" s="10"/>
      <c r="U50" s="42"/>
      <c r="V50" s="10"/>
      <c r="W50">
        <f t="shared" ca="1" si="126"/>
        <v>0</v>
      </c>
      <c r="X50">
        <f t="shared" si="117"/>
        <v>0</v>
      </c>
      <c r="Y50">
        <f t="shared" ca="1" si="118"/>
        <v>0</v>
      </c>
      <c r="Z50" s="12"/>
      <c r="AA50" s="42"/>
      <c r="AB50" s="10"/>
      <c r="AC50">
        <f t="shared" ca="1" si="127"/>
        <v>0</v>
      </c>
      <c r="AD50">
        <f t="shared" si="119"/>
        <v>0</v>
      </c>
      <c r="AE50">
        <f t="shared" ca="1" si="120"/>
        <v>0</v>
      </c>
      <c r="AF50" s="77">
        <f t="shared" ca="1" si="121"/>
        <v>3</v>
      </c>
      <c r="AJ50" s="16">
        <f t="shared" si="128"/>
        <v>0</v>
      </c>
      <c r="AK50" s="16">
        <f t="shared" ca="1" si="122"/>
        <v>3</v>
      </c>
      <c r="AL50" s="16">
        <f t="shared" ca="1" si="123"/>
        <v>0</v>
      </c>
      <c r="AM50" s="16">
        <f t="shared" ca="1" si="124"/>
        <v>0</v>
      </c>
    </row>
    <row r="51" spans="1:39" x14ac:dyDescent="0.25">
      <c r="A51" s="89" t="s">
        <v>60</v>
      </c>
      <c r="B51" s="28" t="s">
        <v>34</v>
      </c>
      <c r="C51" s="28"/>
      <c r="D51" t="s">
        <v>92</v>
      </c>
      <c r="E51" s="16" t="s">
        <v>149</v>
      </c>
      <c r="F51" t="s">
        <v>150</v>
      </c>
      <c r="G51" s="23" t="s">
        <v>151</v>
      </c>
      <c r="H51" s="14">
        <v>12.95</v>
      </c>
      <c r="I51" s="18">
        <v>11</v>
      </c>
      <c r="J51" s="10">
        <v>13.13</v>
      </c>
      <c r="K51">
        <f t="shared" ref="K51:K75" ca="1" si="129">IF(B51="",0,VLOOKUP(J51,INDIRECT($A51&amp;$B51),COLUMNS(INDIRECT($A51&amp;$B51))))</f>
        <v>3</v>
      </c>
      <c r="L51">
        <f t="shared" si="1"/>
        <v>1</v>
      </c>
      <c r="M51" s="13">
        <f t="shared" ca="1" si="2"/>
        <v>4</v>
      </c>
      <c r="N51" s="10">
        <v>13.13</v>
      </c>
      <c r="O51" s="97">
        <v>11</v>
      </c>
      <c r="P51" s="10">
        <v>11.79</v>
      </c>
      <c r="Q51">
        <f t="shared" ref="Q51:Q75" ca="1" si="130">IF(B51="",0,VLOOKUP(P51,INDIRECT($A51&amp;$B51),COLUMNS(INDIRECT($A51&amp;$B51))))</f>
        <v>2</v>
      </c>
      <c r="R51">
        <f t="shared" si="115"/>
        <v>0</v>
      </c>
      <c r="S51" s="13">
        <f t="shared" ca="1" si="116"/>
        <v>2</v>
      </c>
      <c r="T51" s="10"/>
      <c r="U51" s="42"/>
      <c r="V51" s="10"/>
      <c r="W51">
        <f t="shared" ref="W51:W75" ca="1" si="131">IF(B51="",0,VLOOKUP(V51,INDIRECT($A51&amp;$B51),COLUMNS(INDIRECT($A51&amp;$B51))))</f>
        <v>0</v>
      </c>
      <c r="X51">
        <f t="shared" si="117"/>
        <v>0</v>
      </c>
      <c r="Y51">
        <f t="shared" ca="1" si="118"/>
        <v>0</v>
      </c>
      <c r="Z51" s="12"/>
      <c r="AA51" s="42"/>
      <c r="AB51" s="10"/>
      <c r="AC51">
        <f t="shared" ref="AC51:AC56" ca="1" si="132">IF(H51="",0,VLOOKUP(AB51,INDIRECT($A51&amp;$B51),COLUMNS(INDIRECT($A51&amp;$B51))))</f>
        <v>0</v>
      </c>
      <c r="AD51">
        <f t="shared" si="119"/>
        <v>0</v>
      </c>
      <c r="AE51">
        <f t="shared" ca="1" si="120"/>
        <v>0</v>
      </c>
      <c r="AF51" s="77">
        <f t="shared" ca="1" si="121"/>
        <v>6</v>
      </c>
      <c r="AJ51" s="16">
        <f t="shared" ca="1" si="13"/>
        <v>4</v>
      </c>
      <c r="AK51" s="16">
        <f t="shared" ca="1" si="122"/>
        <v>2</v>
      </c>
      <c r="AL51" s="16">
        <f t="shared" ca="1" si="123"/>
        <v>0</v>
      </c>
      <c r="AM51" s="16">
        <f t="shared" ca="1" si="124"/>
        <v>0</v>
      </c>
    </row>
    <row r="52" spans="1:39" x14ac:dyDescent="0.25">
      <c r="A52" s="89" t="s">
        <v>60</v>
      </c>
      <c r="B52" s="27" t="s">
        <v>34</v>
      </c>
      <c r="D52" t="s">
        <v>92</v>
      </c>
      <c r="E52" t="s">
        <v>169</v>
      </c>
      <c r="F52" t="s">
        <v>162</v>
      </c>
      <c r="G52" s="16" t="s">
        <v>148</v>
      </c>
      <c r="H52" s="81">
        <v>12.77</v>
      </c>
      <c r="I52" s="18">
        <v>11</v>
      </c>
      <c r="J52" s="10">
        <v>12.07</v>
      </c>
      <c r="K52">
        <f t="shared" ca="1" si="129"/>
        <v>2</v>
      </c>
      <c r="L52">
        <f t="shared" si="1"/>
        <v>0</v>
      </c>
      <c r="M52" s="13">
        <f t="shared" ca="1" si="2"/>
        <v>2</v>
      </c>
      <c r="N52" s="10">
        <v>12.77</v>
      </c>
      <c r="O52" s="97">
        <v>11</v>
      </c>
      <c r="P52">
        <v>10.83</v>
      </c>
      <c r="Q52">
        <f t="shared" ca="1" si="130"/>
        <v>1</v>
      </c>
      <c r="R52">
        <f t="shared" si="115"/>
        <v>0</v>
      </c>
      <c r="S52" s="13">
        <f t="shared" ca="1" si="116"/>
        <v>1</v>
      </c>
      <c r="U52" s="42"/>
      <c r="W52">
        <f t="shared" ca="1" si="131"/>
        <v>0</v>
      </c>
      <c r="X52">
        <f t="shared" si="117"/>
        <v>0</v>
      </c>
      <c r="Y52">
        <f t="shared" ca="1" si="118"/>
        <v>0</v>
      </c>
      <c r="AA52" s="42"/>
      <c r="AC52">
        <f t="shared" ca="1" si="132"/>
        <v>0</v>
      </c>
      <c r="AD52">
        <f t="shared" si="119"/>
        <v>0</v>
      </c>
      <c r="AE52">
        <f t="shared" ca="1" si="120"/>
        <v>0</v>
      </c>
      <c r="AF52" s="77">
        <f t="shared" ca="1" si="121"/>
        <v>3</v>
      </c>
      <c r="AJ52" s="16">
        <f t="shared" ca="1" si="13"/>
        <v>2</v>
      </c>
      <c r="AK52" s="16">
        <f t="shared" ca="1" si="122"/>
        <v>1</v>
      </c>
      <c r="AL52" s="16">
        <f t="shared" ca="1" si="123"/>
        <v>0</v>
      </c>
      <c r="AM52" s="16">
        <f t="shared" ca="1" si="124"/>
        <v>0</v>
      </c>
    </row>
    <row r="53" spans="1:39" x14ac:dyDescent="0.25">
      <c r="A53" t="s">
        <v>60</v>
      </c>
      <c r="B53" s="28" t="s">
        <v>34</v>
      </c>
      <c r="D53" t="s">
        <v>92</v>
      </c>
      <c r="E53" s="16" t="s">
        <v>182</v>
      </c>
      <c r="F53" t="s">
        <v>183</v>
      </c>
      <c r="G53" s="23" t="s">
        <v>156</v>
      </c>
      <c r="H53" s="19">
        <v>14.93</v>
      </c>
      <c r="I53" s="18">
        <v>11</v>
      </c>
      <c r="J53" s="10">
        <v>13.89</v>
      </c>
      <c r="K53">
        <f t="shared" ca="1" si="129"/>
        <v>4</v>
      </c>
      <c r="L53">
        <f t="shared" si="1"/>
        <v>0</v>
      </c>
      <c r="M53" s="13">
        <f t="shared" ca="1" si="2"/>
        <v>4</v>
      </c>
      <c r="N53" s="10"/>
      <c r="O53" s="97"/>
      <c r="P53" s="10"/>
      <c r="Q53">
        <f t="shared" ca="1" si="130"/>
        <v>0</v>
      </c>
      <c r="R53">
        <f t="shared" si="115"/>
        <v>0</v>
      </c>
      <c r="S53" s="13">
        <f t="shared" ca="1" si="116"/>
        <v>0</v>
      </c>
      <c r="T53" s="10"/>
      <c r="U53" s="42"/>
      <c r="V53" s="10"/>
      <c r="W53">
        <f t="shared" ca="1" si="131"/>
        <v>0</v>
      </c>
      <c r="X53">
        <f t="shared" si="117"/>
        <v>0</v>
      </c>
      <c r="Y53">
        <f t="shared" ca="1" si="118"/>
        <v>0</v>
      </c>
      <c r="Z53" s="12"/>
      <c r="AA53" s="42"/>
      <c r="AB53" s="10"/>
      <c r="AC53">
        <f t="shared" ca="1" si="132"/>
        <v>0</v>
      </c>
      <c r="AD53">
        <f t="shared" si="119"/>
        <v>0</v>
      </c>
      <c r="AE53">
        <f t="shared" ca="1" si="120"/>
        <v>0</v>
      </c>
      <c r="AF53" s="77">
        <f t="shared" ca="1" si="121"/>
        <v>4</v>
      </c>
      <c r="AJ53" s="16">
        <f t="shared" ca="1" si="13"/>
        <v>4</v>
      </c>
      <c r="AK53" s="16">
        <f t="shared" ca="1" si="122"/>
        <v>0</v>
      </c>
      <c r="AL53" s="16">
        <f t="shared" ca="1" si="123"/>
        <v>0</v>
      </c>
      <c r="AM53" s="16">
        <f t="shared" ca="1" si="124"/>
        <v>0</v>
      </c>
    </row>
    <row r="54" spans="1:39" x14ac:dyDescent="0.25">
      <c r="A54" t="s">
        <v>60</v>
      </c>
      <c r="B54" s="28" t="s">
        <v>34</v>
      </c>
      <c r="D54" t="s">
        <v>92</v>
      </c>
      <c r="E54" s="16" t="s">
        <v>192</v>
      </c>
      <c r="F54" s="16" t="s">
        <v>193</v>
      </c>
      <c r="G54" s="16" t="s">
        <v>195</v>
      </c>
      <c r="H54" s="81">
        <v>10.119999999999999</v>
      </c>
      <c r="I54" s="18">
        <v>11</v>
      </c>
      <c r="J54" s="10">
        <v>10.23</v>
      </c>
      <c r="K54">
        <f t="shared" ca="1" si="129"/>
        <v>0</v>
      </c>
      <c r="L54">
        <f t="shared" si="1"/>
        <v>1</v>
      </c>
      <c r="M54" s="13">
        <f t="shared" ca="1" si="2"/>
        <v>1</v>
      </c>
      <c r="N54" s="10">
        <v>10.23</v>
      </c>
      <c r="O54" s="97"/>
      <c r="P54" s="10"/>
      <c r="Q54">
        <f t="shared" ca="1" si="130"/>
        <v>0</v>
      </c>
      <c r="R54">
        <f t="shared" si="115"/>
        <v>0</v>
      </c>
      <c r="S54" s="13">
        <f t="shared" ca="1" si="116"/>
        <v>0</v>
      </c>
      <c r="T54" s="10"/>
      <c r="U54" s="42"/>
      <c r="V54" s="10"/>
      <c r="W54">
        <f t="shared" ca="1" si="131"/>
        <v>0</v>
      </c>
      <c r="X54">
        <f t="shared" si="117"/>
        <v>0</v>
      </c>
      <c r="Y54">
        <f t="shared" ca="1" si="118"/>
        <v>0</v>
      </c>
      <c r="Z54" s="12"/>
      <c r="AA54" s="42"/>
      <c r="AB54" s="10"/>
      <c r="AC54">
        <f t="shared" ca="1" si="132"/>
        <v>0</v>
      </c>
      <c r="AD54">
        <f t="shared" si="119"/>
        <v>0</v>
      </c>
      <c r="AE54">
        <f t="shared" ca="1" si="120"/>
        <v>0</v>
      </c>
      <c r="AF54" s="77">
        <f t="shared" ca="1" si="121"/>
        <v>1</v>
      </c>
      <c r="AJ54" s="16">
        <f t="shared" ca="1" si="13"/>
        <v>1</v>
      </c>
      <c r="AK54" s="16">
        <f t="shared" ca="1" si="122"/>
        <v>0</v>
      </c>
      <c r="AL54" s="16">
        <f t="shared" ca="1" si="123"/>
        <v>0</v>
      </c>
      <c r="AM54" s="16">
        <f t="shared" ca="1" si="124"/>
        <v>0</v>
      </c>
    </row>
    <row r="55" spans="1:39" x14ac:dyDescent="0.25">
      <c r="A55" t="s">
        <v>60</v>
      </c>
      <c r="B55" s="28" t="s">
        <v>34</v>
      </c>
      <c r="D55" t="s">
        <v>92</v>
      </c>
      <c r="E55" s="16" t="s">
        <v>136</v>
      </c>
      <c r="F55" t="s">
        <v>137</v>
      </c>
      <c r="G55" t="s">
        <v>308</v>
      </c>
      <c r="H55" s="81">
        <v>11.45</v>
      </c>
      <c r="I55" s="18">
        <v>11</v>
      </c>
      <c r="J55" s="10">
        <v>10.44</v>
      </c>
      <c r="K55">
        <f t="shared" ca="1" si="129"/>
        <v>0</v>
      </c>
      <c r="L55">
        <f t="shared" si="1"/>
        <v>0</v>
      </c>
      <c r="M55" s="13">
        <f t="shared" ca="1" si="2"/>
        <v>0</v>
      </c>
      <c r="N55" s="10"/>
      <c r="O55" s="97">
        <v>11</v>
      </c>
      <c r="P55" s="10">
        <v>11.03</v>
      </c>
      <c r="Q55">
        <f t="shared" ca="1" si="130"/>
        <v>1</v>
      </c>
      <c r="R55">
        <f t="shared" si="115"/>
        <v>1</v>
      </c>
      <c r="S55" s="13">
        <f t="shared" ca="1" si="116"/>
        <v>2</v>
      </c>
      <c r="T55" s="10"/>
      <c r="U55" s="42"/>
      <c r="V55" s="10"/>
      <c r="W55">
        <f t="shared" ca="1" si="131"/>
        <v>0</v>
      </c>
      <c r="X55">
        <f t="shared" si="117"/>
        <v>0</v>
      </c>
      <c r="Y55">
        <f t="shared" ca="1" si="118"/>
        <v>0</v>
      </c>
      <c r="Z55" s="12"/>
      <c r="AA55" s="42"/>
      <c r="AB55" s="10"/>
      <c r="AC55">
        <f t="shared" ca="1" si="132"/>
        <v>0</v>
      </c>
      <c r="AD55">
        <f t="shared" si="119"/>
        <v>0</v>
      </c>
      <c r="AE55">
        <f t="shared" ca="1" si="120"/>
        <v>0</v>
      </c>
      <c r="AF55" s="77">
        <f t="shared" ca="1" si="121"/>
        <v>2</v>
      </c>
      <c r="AJ55" s="16">
        <f t="shared" ca="1" si="13"/>
        <v>0</v>
      </c>
      <c r="AK55" s="16">
        <f t="shared" ca="1" si="122"/>
        <v>2</v>
      </c>
      <c r="AL55" s="16">
        <f t="shared" ca="1" si="123"/>
        <v>0</v>
      </c>
      <c r="AM55" s="16">
        <f t="shared" ca="1" si="124"/>
        <v>0</v>
      </c>
    </row>
    <row r="56" spans="1:39" x14ac:dyDescent="0.25">
      <c r="A56" s="89" t="s">
        <v>60</v>
      </c>
      <c r="B56" s="27" t="s">
        <v>34</v>
      </c>
      <c r="D56" s="16" t="s">
        <v>92</v>
      </c>
      <c r="E56" t="s">
        <v>325</v>
      </c>
      <c r="F56" t="s">
        <v>326</v>
      </c>
      <c r="G56" s="16" t="s">
        <v>327</v>
      </c>
      <c r="H56" s="14">
        <v>7.35</v>
      </c>
      <c r="I56" s="18">
        <v>9</v>
      </c>
      <c r="J56" s="10">
        <v>6.98</v>
      </c>
      <c r="K56">
        <f t="shared" ca="1" si="129"/>
        <v>0</v>
      </c>
      <c r="L56">
        <f t="shared" si="1"/>
        <v>0</v>
      </c>
      <c r="M56" s="13">
        <f t="shared" ca="1" si="2"/>
        <v>0</v>
      </c>
      <c r="O56" s="97"/>
      <c r="Q56">
        <f t="shared" ca="1" si="130"/>
        <v>0</v>
      </c>
      <c r="R56">
        <f t="shared" si="115"/>
        <v>0</v>
      </c>
      <c r="S56" s="13">
        <f t="shared" ca="1" si="116"/>
        <v>0</v>
      </c>
      <c r="U56" s="42"/>
      <c r="W56">
        <f t="shared" ca="1" si="131"/>
        <v>0</v>
      </c>
      <c r="X56">
        <f t="shared" si="117"/>
        <v>0</v>
      </c>
      <c r="Y56">
        <f t="shared" ca="1" si="118"/>
        <v>0</v>
      </c>
      <c r="AA56" s="42"/>
      <c r="AC56">
        <f t="shared" ca="1" si="132"/>
        <v>0</v>
      </c>
      <c r="AD56">
        <f t="shared" si="119"/>
        <v>0</v>
      </c>
      <c r="AE56">
        <f t="shared" ca="1" si="120"/>
        <v>0</v>
      </c>
      <c r="AF56" s="77">
        <f t="shared" ca="1" si="121"/>
        <v>0</v>
      </c>
      <c r="AJ56" s="16">
        <f t="shared" ca="1" si="13"/>
        <v>0</v>
      </c>
      <c r="AK56" s="16">
        <f t="shared" ca="1" si="122"/>
        <v>0</v>
      </c>
      <c r="AL56" s="16">
        <f t="shared" ca="1" si="123"/>
        <v>0</v>
      </c>
      <c r="AM56" s="16">
        <f t="shared" ca="1" si="124"/>
        <v>0</v>
      </c>
    </row>
    <row r="57" spans="1:39" x14ac:dyDescent="0.25">
      <c r="A57" s="89" t="s">
        <v>60</v>
      </c>
      <c r="B57" s="28" t="s">
        <v>34</v>
      </c>
      <c r="C57" s="27" t="s">
        <v>66</v>
      </c>
      <c r="D57" t="s">
        <v>62</v>
      </c>
      <c r="E57" s="23" t="s">
        <v>319</v>
      </c>
      <c r="F57" s="23" t="s">
        <v>320</v>
      </c>
      <c r="G57" s="23" t="s">
        <v>76</v>
      </c>
      <c r="H57" s="14">
        <v>9.16</v>
      </c>
      <c r="I57" s="18">
        <v>9</v>
      </c>
      <c r="J57" s="10">
        <v>9.36</v>
      </c>
      <c r="K57">
        <f t="shared" ca="1" si="129"/>
        <v>0</v>
      </c>
      <c r="L57">
        <f>IF(AND(J57&gt;0,Discus!H62="No PB"),1,IF(J57&gt;Discus!H62,1,0))</f>
        <v>0</v>
      </c>
      <c r="M57" s="13">
        <f t="shared" ca="1" si="2"/>
        <v>0</v>
      </c>
      <c r="N57">
        <v>9.36</v>
      </c>
      <c r="O57" s="97"/>
      <c r="Q57">
        <f t="shared" ca="1" si="130"/>
        <v>0</v>
      </c>
      <c r="R57">
        <f t="shared" si="115"/>
        <v>0</v>
      </c>
      <c r="S57" s="13">
        <f t="shared" ca="1" si="116"/>
        <v>0</v>
      </c>
      <c r="U57" s="42"/>
      <c r="W57">
        <f t="shared" ca="1" si="131"/>
        <v>0</v>
      </c>
      <c r="X57">
        <f t="shared" si="117"/>
        <v>0</v>
      </c>
      <c r="Y57">
        <f t="shared" ca="1" si="118"/>
        <v>0</v>
      </c>
      <c r="AA57" s="42"/>
      <c r="AC57">
        <f ca="1">IF(Discus!H62="",0,VLOOKUP(AB57,INDIRECT($A57&amp;$B57),COLUMNS(INDIRECT($A57&amp;$B57))))</f>
        <v>0</v>
      </c>
      <c r="AD57">
        <f t="shared" si="119"/>
        <v>0</v>
      </c>
      <c r="AE57">
        <f t="shared" ca="1" si="120"/>
        <v>0</v>
      </c>
      <c r="AF57" s="77">
        <f t="shared" ca="1" si="121"/>
        <v>0</v>
      </c>
      <c r="AJ57" s="16">
        <f t="shared" ca="1" si="13"/>
        <v>0</v>
      </c>
      <c r="AK57" s="16">
        <f t="shared" ca="1" si="122"/>
        <v>0</v>
      </c>
      <c r="AL57" s="16">
        <f t="shared" ca="1" si="123"/>
        <v>0</v>
      </c>
      <c r="AM57" s="16">
        <f t="shared" ca="1" si="124"/>
        <v>0</v>
      </c>
    </row>
    <row r="58" spans="1:39" x14ac:dyDescent="0.25">
      <c r="A58" s="89" t="s">
        <v>60</v>
      </c>
      <c r="B58" s="28" t="s">
        <v>34</v>
      </c>
      <c r="D58" t="s">
        <v>92</v>
      </c>
      <c r="E58" s="16" t="s">
        <v>278</v>
      </c>
      <c r="F58" s="23" t="s">
        <v>199</v>
      </c>
      <c r="G58" s="16" t="s">
        <v>227</v>
      </c>
      <c r="N58">
        <v>11.32</v>
      </c>
      <c r="O58" s="97">
        <v>11</v>
      </c>
      <c r="P58" s="10">
        <v>10.6</v>
      </c>
      <c r="Q58">
        <f t="shared" ca="1" si="130"/>
        <v>0</v>
      </c>
      <c r="R58">
        <f t="shared" si="115"/>
        <v>0</v>
      </c>
      <c r="S58" s="13">
        <f t="shared" ca="1" si="116"/>
        <v>0</v>
      </c>
      <c r="T58" s="10"/>
      <c r="U58" s="42"/>
      <c r="V58" s="10"/>
      <c r="W58">
        <f t="shared" ca="1" si="131"/>
        <v>0</v>
      </c>
      <c r="X58">
        <f t="shared" si="117"/>
        <v>0</v>
      </c>
      <c r="Y58">
        <f t="shared" ca="1" si="118"/>
        <v>0</v>
      </c>
      <c r="Z58" s="12"/>
      <c r="AA58" s="42"/>
      <c r="AB58" s="10"/>
      <c r="AC58">
        <f t="shared" ref="AC58:AC59" ca="1" si="133">IF(H58="",0,VLOOKUP(AB58,INDIRECT($A58&amp;$B58),COLUMNS(INDIRECT($A58&amp;$B58))))</f>
        <v>0</v>
      </c>
      <c r="AD58">
        <f t="shared" si="119"/>
        <v>0</v>
      </c>
      <c r="AE58">
        <f t="shared" ca="1" si="120"/>
        <v>0</v>
      </c>
      <c r="AF58" s="77">
        <f t="shared" ca="1" si="121"/>
        <v>0</v>
      </c>
      <c r="AJ58" s="16">
        <f t="shared" ref="AJ58:AJ59" si="134">M58</f>
        <v>0</v>
      </c>
      <c r="AK58" s="16">
        <f t="shared" ca="1" si="122"/>
        <v>0</v>
      </c>
      <c r="AL58" s="16">
        <f t="shared" ca="1" si="123"/>
        <v>0</v>
      </c>
      <c r="AM58" s="16">
        <f t="shared" ca="1" si="124"/>
        <v>0</v>
      </c>
    </row>
    <row r="59" spans="1:39" x14ac:dyDescent="0.25">
      <c r="A59" s="89" t="s">
        <v>60</v>
      </c>
      <c r="B59" s="28" t="s">
        <v>34</v>
      </c>
      <c r="D59" t="s">
        <v>92</v>
      </c>
      <c r="E59" s="16" t="s">
        <v>182</v>
      </c>
      <c r="F59" s="23" t="s">
        <v>183</v>
      </c>
      <c r="G59" s="16" t="s">
        <v>172</v>
      </c>
      <c r="N59">
        <v>14.93</v>
      </c>
      <c r="O59" s="97">
        <v>11</v>
      </c>
      <c r="P59">
        <v>13.57</v>
      </c>
      <c r="Q59">
        <f t="shared" ca="1" si="130"/>
        <v>4</v>
      </c>
      <c r="R59">
        <f t="shared" si="115"/>
        <v>0</v>
      </c>
      <c r="S59" s="13">
        <f t="shared" ca="1" si="116"/>
        <v>4</v>
      </c>
      <c r="T59" s="10"/>
      <c r="U59" s="42"/>
      <c r="V59" s="10"/>
      <c r="W59">
        <f t="shared" ca="1" si="131"/>
        <v>0</v>
      </c>
      <c r="X59">
        <f t="shared" si="117"/>
        <v>0</v>
      </c>
      <c r="Y59">
        <f t="shared" ca="1" si="118"/>
        <v>0</v>
      </c>
      <c r="Z59" s="12"/>
      <c r="AA59" s="42"/>
      <c r="AB59" s="10"/>
      <c r="AC59">
        <f t="shared" ca="1" si="133"/>
        <v>0</v>
      </c>
      <c r="AD59">
        <f t="shared" si="119"/>
        <v>0</v>
      </c>
      <c r="AE59">
        <f t="shared" ca="1" si="120"/>
        <v>0</v>
      </c>
      <c r="AF59" s="77">
        <f t="shared" ca="1" si="121"/>
        <v>4</v>
      </c>
      <c r="AJ59" s="16">
        <f t="shared" si="134"/>
        <v>0</v>
      </c>
      <c r="AK59" s="16">
        <f t="shared" ca="1" si="122"/>
        <v>4</v>
      </c>
      <c r="AL59" s="16">
        <f t="shared" ca="1" si="123"/>
        <v>0</v>
      </c>
      <c r="AM59" s="16">
        <f t="shared" ca="1" si="124"/>
        <v>0</v>
      </c>
    </row>
    <row r="60" spans="1:39" x14ac:dyDescent="0.25">
      <c r="A60" s="89" t="s">
        <v>60</v>
      </c>
      <c r="B60" s="17" t="s">
        <v>39</v>
      </c>
      <c r="C60" s="17"/>
      <c r="D60" s="16" t="s">
        <v>63</v>
      </c>
      <c r="E60" t="s">
        <v>133</v>
      </c>
      <c r="F60" t="s">
        <v>134</v>
      </c>
      <c r="G60" t="s">
        <v>145</v>
      </c>
      <c r="H60" s="19">
        <v>9.35</v>
      </c>
      <c r="I60" s="18">
        <v>13</v>
      </c>
      <c r="J60" s="10">
        <v>8.83</v>
      </c>
      <c r="K60">
        <f t="shared" ca="1" si="129"/>
        <v>2</v>
      </c>
      <c r="L60">
        <f t="shared" ref="L60:L75" si="135">IF(AND(J60&gt;0,H60="No PB"),1,IF(J60&gt;H60,1,0))</f>
        <v>0</v>
      </c>
      <c r="M60" s="13">
        <f t="shared" ca="1" si="2"/>
        <v>2</v>
      </c>
      <c r="N60" s="10"/>
      <c r="O60" s="97">
        <v>13</v>
      </c>
      <c r="P60" s="10">
        <v>8.15</v>
      </c>
      <c r="Q60">
        <f t="shared" ca="1" si="130"/>
        <v>1</v>
      </c>
      <c r="R60">
        <f t="shared" si="115"/>
        <v>1</v>
      </c>
      <c r="S60" s="13">
        <f t="shared" ca="1" si="116"/>
        <v>2</v>
      </c>
      <c r="T60" s="10"/>
      <c r="U60" s="42"/>
      <c r="V60" s="10"/>
      <c r="W60">
        <f t="shared" ca="1" si="131"/>
        <v>0</v>
      </c>
      <c r="X60">
        <f t="shared" si="117"/>
        <v>0</v>
      </c>
      <c r="Y60">
        <f t="shared" ca="1" si="118"/>
        <v>0</v>
      </c>
      <c r="Z60" s="12"/>
      <c r="AA60" s="42"/>
      <c r="AB60" s="10"/>
      <c r="AC60">
        <f t="shared" ref="AC60:AC75" ca="1" si="136">IF(H60="",0,VLOOKUP(AB60,INDIRECT($A60&amp;$B60),COLUMNS(INDIRECT($A60&amp;$B60))))</f>
        <v>0</v>
      </c>
      <c r="AD60">
        <f t="shared" si="119"/>
        <v>0</v>
      </c>
      <c r="AE60">
        <f t="shared" ca="1" si="120"/>
        <v>0</v>
      </c>
      <c r="AF60" s="77">
        <f t="shared" ca="1" si="121"/>
        <v>4</v>
      </c>
      <c r="AJ60" s="16">
        <f t="shared" ca="1" si="13"/>
        <v>2</v>
      </c>
      <c r="AK60" s="16">
        <f t="shared" ca="1" si="122"/>
        <v>2</v>
      </c>
      <c r="AL60" s="16">
        <f t="shared" ca="1" si="123"/>
        <v>0</v>
      </c>
      <c r="AM60" s="16">
        <f t="shared" ca="1" si="124"/>
        <v>0</v>
      </c>
    </row>
    <row r="61" spans="1:39" x14ac:dyDescent="0.25">
      <c r="A61" s="89" t="s">
        <v>60</v>
      </c>
      <c r="B61" s="28" t="s">
        <v>39</v>
      </c>
      <c r="D61" s="16" t="s">
        <v>63</v>
      </c>
      <c r="E61" s="16" t="s">
        <v>224</v>
      </c>
      <c r="F61" s="16" t="s">
        <v>225</v>
      </c>
      <c r="G61" s="16" t="s">
        <v>123</v>
      </c>
      <c r="H61" s="14">
        <v>10.63</v>
      </c>
      <c r="I61" s="18">
        <v>11</v>
      </c>
      <c r="J61" s="10">
        <v>10.47</v>
      </c>
      <c r="K61">
        <f t="shared" ca="1" si="129"/>
        <v>3</v>
      </c>
      <c r="L61">
        <f t="shared" si="135"/>
        <v>0</v>
      </c>
      <c r="M61" s="13">
        <f t="shared" ca="1" si="2"/>
        <v>3</v>
      </c>
      <c r="N61" s="10"/>
      <c r="O61" s="97"/>
      <c r="P61" s="10"/>
      <c r="Q61">
        <f t="shared" ca="1" si="130"/>
        <v>0</v>
      </c>
      <c r="R61">
        <f t="shared" si="115"/>
        <v>0</v>
      </c>
      <c r="S61" s="13">
        <f t="shared" ca="1" si="116"/>
        <v>0</v>
      </c>
      <c r="T61" s="10"/>
      <c r="U61" s="42"/>
      <c r="V61" s="10"/>
      <c r="W61">
        <f t="shared" ca="1" si="131"/>
        <v>0</v>
      </c>
      <c r="X61">
        <f t="shared" si="117"/>
        <v>0</v>
      </c>
      <c r="Y61">
        <f t="shared" ca="1" si="118"/>
        <v>0</v>
      </c>
      <c r="Z61" s="12"/>
      <c r="AA61" s="42"/>
      <c r="AB61" s="10"/>
      <c r="AC61">
        <f t="shared" ca="1" si="136"/>
        <v>0</v>
      </c>
      <c r="AD61">
        <f t="shared" si="119"/>
        <v>0</v>
      </c>
      <c r="AE61">
        <f t="shared" ca="1" si="120"/>
        <v>0</v>
      </c>
      <c r="AF61" s="77">
        <f t="shared" ca="1" si="121"/>
        <v>3</v>
      </c>
      <c r="AJ61" s="16">
        <f t="shared" ca="1" si="13"/>
        <v>3</v>
      </c>
      <c r="AK61" s="16">
        <f t="shared" ca="1" si="122"/>
        <v>0</v>
      </c>
      <c r="AL61" s="16">
        <f t="shared" ca="1" si="123"/>
        <v>0</v>
      </c>
      <c r="AM61" s="16">
        <f t="shared" ca="1" si="124"/>
        <v>0</v>
      </c>
    </row>
    <row r="62" spans="1:39" x14ac:dyDescent="0.25">
      <c r="A62" s="89" t="s">
        <v>60</v>
      </c>
      <c r="B62" s="17" t="s">
        <v>39</v>
      </c>
      <c r="C62" s="17"/>
      <c r="D62" s="16" t="s">
        <v>63</v>
      </c>
      <c r="E62" t="s">
        <v>109</v>
      </c>
      <c r="F62" t="s">
        <v>114</v>
      </c>
      <c r="G62" t="s">
        <v>115</v>
      </c>
      <c r="H62" s="37"/>
      <c r="I62" s="18">
        <v>11</v>
      </c>
      <c r="J62" s="10">
        <v>11.3</v>
      </c>
      <c r="K62">
        <f t="shared" ca="1" si="129"/>
        <v>4</v>
      </c>
      <c r="L62">
        <f t="shared" si="135"/>
        <v>1</v>
      </c>
      <c r="M62" s="13">
        <f t="shared" ca="1" si="2"/>
        <v>5</v>
      </c>
      <c r="N62" s="10">
        <v>11.3</v>
      </c>
      <c r="O62" s="97">
        <v>11</v>
      </c>
      <c r="P62" s="10">
        <v>10.029999999999999</v>
      </c>
      <c r="Q62">
        <f t="shared" ca="1" si="130"/>
        <v>3</v>
      </c>
      <c r="R62">
        <f t="shared" si="115"/>
        <v>0</v>
      </c>
      <c r="S62" s="13">
        <f t="shared" ca="1" si="116"/>
        <v>3</v>
      </c>
      <c r="T62" s="10"/>
      <c r="U62" s="42"/>
      <c r="V62" s="10"/>
      <c r="W62">
        <f t="shared" ca="1" si="131"/>
        <v>0</v>
      </c>
      <c r="X62">
        <f t="shared" si="117"/>
        <v>0</v>
      </c>
      <c r="Y62">
        <f t="shared" ca="1" si="118"/>
        <v>0</v>
      </c>
      <c r="Z62" s="12"/>
      <c r="AA62" s="42"/>
      <c r="AB62" s="10"/>
      <c r="AC62">
        <f t="shared" ca="1" si="136"/>
        <v>0</v>
      </c>
      <c r="AD62">
        <f t="shared" si="119"/>
        <v>0</v>
      </c>
      <c r="AE62">
        <f t="shared" ca="1" si="120"/>
        <v>0</v>
      </c>
      <c r="AF62" s="77">
        <f t="shared" ca="1" si="121"/>
        <v>8</v>
      </c>
      <c r="AJ62" s="16">
        <f t="shared" ca="1" si="13"/>
        <v>5</v>
      </c>
      <c r="AK62" s="16">
        <f t="shared" ca="1" si="122"/>
        <v>3</v>
      </c>
      <c r="AL62" s="16">
        <f t="shared" ca="1" si="123"/>
        <v>0</v>
      </c>
      <c r="AM62" s="16">
        <f t="shared" ca="1" si="124"/>
        <v>0</v>
      </c>
    </row>
    <row r="63" spans="1:39" x14ac:dyDescent="0.25">
      <c r="A63" s="89" t="s">
        <v>60</v>
      </c>
      <c r="B63" s="28" t="s">
        <v>39</v>
      </c>
      <c r="D63" t="s">
        <v>63</v>
      </c>
      <c r="E63" s="16" t="s">
        <v>125</v>
      </c>
      <c r="F63" t="s">
        <v>126</v>
      </c>
      <c r="G63" s="23" t="s">
        <v>127</v>
      </c>
      <c r="H63" s="37">
        <v>13.62</v>
      </c>
      <c r="I63" s="18">
        <v>11</v>
      </c>
      <c r="J63" s="10">
        <v>12.68</v>
      </c>
      <c r="K63">
        <f t="shared" ca="1" si="129"/>
        <v>4</v>
      </c>
      <c r="L63">
        <f t="shared" si="135"/>
        <v>0</v>
      </c>
      <c r="M63" s="13">
        <f t="shared" ca="1" si="2"/>
        <v>4</v>
      </c>
      <c r="N63" s="10"/>
      <c r="O63" s="97">
        <v>11</v>
      </c>
      <c r="P63" s="10">
        <v>11.67</v>
      </c>
      <c r="Q63">
        <f t="shared" ca="1" si="130"/>
        <v>4</v>
      </c>
      <c r="R63">
        <f t="shared" si="115"/>
        <v>1</v>
      </c>
      <c r="S63" s="13">
        <f t="shared" ca="1" si="116"/>
        <v>5</v>
      </c>
      <c r="T63" s="10"/>
      <c r="U63" s="42"/>
      <c r="V63" s="10"/>
      <c r="W63">
        <f t="shared" ca="1" si="131"/>
        <v>0</v>
      </c>
      <c r="X63">
        <f t="shared" si="117"/>
        <v>0</v>
      </c>
      <c r="Y63">
        <f t="shared" ca="1" si="118"/>
        <v>0</v>
      </c>
      <c r="Z63" s="12"/>
      <c r="AA63" s="42"/>
      <c r="AB63" s="10"/>
      <c r="AC63">
        <f t="shared" ca="1" si="136"/>
        <v>0</v>
      </c>
      <c r="AD63">
        <f t="shared" si="119"/>
        <v>0</v>
      </c>
      <c r="AE63">
        <f t="shared" ca="1" si="120"/>
        <v>0</v>
      </c>
      <c r="AF63" s="77">
        <f t="shared" ca="1" si="121"/>
        <v>9</v>
      </c>
      <c r="AJ63" s="16">
        <f t="shared" ca="1" si="13"/>
        <v>4</v>
      </c>
      <c r="AK63" s="16">
        <f t="shared" ca="1" si="122"/>
        <v>5</v>
      </c>
      <c r="AL63" s="16">
        <f t="shared" ca="1" si="123"/>
        <v>0</v>
      </c>
      <c r="AM63" s="16">
        <f t="shared" ca="1" si="124"/>
        <v>0</v>
      </c>
    </row>
    <row r="64" spans="1:39" x14ac:dyDescent="0.25">
      <c r="A64" s="89" t="s">
        <v>60</v>
      </c>
      <c r="B64" s="28" t="s">
        <v>39</v>
      </c>
      <c r="D64" t="s">
        <v>63</v>
      </c>
      <c r="E64" s="16" t="s">
        <v>102</v>
      </c>
      <c r="F64" t="s">
        <v>311</v>
      </c>
      <c r="G64" t="s">
        <v>312</v>
      </c>
      <c r="H64" s="14">
        <v>9.77</v>
      </c>
      <c r="I64" s="18">
        <v>9</v>
      </c>
      <c r="J64" s="10">
        <v>9.8000000000000007</v>
      </c>
      <c r="K64">
        <f t="shared" ca="1" si="129"/>
        <v>3</v>
      </c>
      <c r="L64">
        <f t="shared" si="135"/>
        <v>1</v>
      </c>
      <c r="M64" s="13">
        <f t="shared" ca="1" si="2"/>
        <v>4</v>
      </c>
      <c r="N64" s="10">
        <v>9.8000000000000007</v>
      </c>
      <c r="O64" s="97">
        <v>9</v>
      </c>
      <c r="P64">
        <v>8.48</v>
      </c>
      <c r="Q64">
        <f t="shared" ca="1" si="130"/>
        <v>1</v>
      </c>
      <c r="R64">
        <f t="shared" si="115"/>
        <v>0</v>
      </c>
      <c r="S64" s="13">
        <f t="shared" ca="1" si="116"/>
        <v>1</v>
      </c>
      <c r="T64" s="10"/>
      <c r="U64" s="42"/>
      <c r="V64" s="10"/>
      <c r="W64">
        <f t="shared" ca="1" si="131"/>
        <v>0</v>
      </c>
      <c r="X64">
        <f t="shared" si="117"/>
        <v>0</v>
      </c>
      <c r="Y64">
        <f t="shared" ca="1" si="118"/>
        <v>0</v>
      </c>
      <c r="Z64" s="12"/>
      <c r="AA64" s="42"/>
      <c r="AB64" s="10"/>
      <c r="AC64">
        <f t="shared" ca="1" si="136"/>
        <v>0</v>
      </c>
      <c r="AD64">
        <f t="shared" si="119"/>
        <v>0</v>
      </c>
      <c r="AE64">
        <f t="shared" ca="1" si="120"/>
        <v>0</v>
      </c>
      <c r="AF64" s="77">
        <f t="shared" ca="1" si="121"/>
        <v>5</v>
      </c>
      <c r="AJ64" s="16">
        <f t="shared" ref="AJ64:AJ68" ca="1" si="137">M64</f>
        <v>4</v>
      </c>
      <c r="AK64" s="16">
        <f t="shared" ca="1" si="122"/>
        <v>1</v>
      </c>
      <c r="AL64" s="16">
        <f t="shared" ca="1" si="123"/>
        <v>0</v>
      </c>
      <c r="AM64" s="16">
        <f t="shared" ca="1" si="124"/>
        <v>0</v>
      </c>
    </row>
    <row r="65" spans="1:39" x14ac:dyDescent="0.25">
      <c r="A65" s="89" t="s">
        <v>60</v>
      </c>
      <c r="B65" s="28" t="s">
        <v>39</v>
      </c>
      <c r="D65" s="16" t="s">
        <v>63</v>
      </c>
      <c r="E65" s="16" t="s">
        <v>208</v>
      </c>
      <c r="F65" t="s">
        <v>369</v>
      </c>
      <c r="G65" t="s">
        <v>106</v>
      </c>
      <c r="N65" s="10">
        <v>8.2200000000000006</v>
      </c>
      <c r="O65" s="97"/>
      <c r="Q65">
        <f t="shared" ca="1" si="130"/>
        <v>0</v>
      </c>
      <c r="R65">
        <f t="shared" si="115"/>
        <v>0</v>
      </c>
      <c r="S65" s="13">
        <f t="shared" ca="1" si="116"/>
        <v>0</v>
      </c>
      <c r="T65" s="10"/>
      <c r="U65" s="42"/>
      <c r="V65" s="10"/>
      <c r="W65">
        <f t="shared" ca="1" si="131"/>
        <v>0</v>
      </c>
      <c r="X65">
        <f t="shared" si="117"/>
        <v>0</v>
      </c>
      <c r="Y65">
        <f t="shared" ca="1" si="118"/>
        <v>0</v>
      </c>
      <c r="Z65" s="12"/>
      <c r="AA65" s="42"/>
      <c r="AB65" s="10"/>
      <c r="AC65">
        <f t="shared" ca="1" si="136"/>
        <v>0</v>
      </c>
      <c r="AD65">
        <f t="shared" si="119"/>
        <v>0</v>
      </c>
      <c r="AE65">
        <f t="shared" ca="1" si="120"/>
        <v>0</v>
      </c>
      <c r="AF65" s="77">
        <f t="shared" ca="1" si="121"/>
        <v>0</v>
      </c>
      <c r="AJ65" s="16">
        <f t="shared" si="137"/>
        <v>0</v>
      </c>
      <c r="AK65" s="16">
        <f t="shared" ca="1" si="122"/>
        <v>0</v>
      </c>
      <c r="AL65" s="16">
        <f t="shared" ca="1" si="123"/>
        <v>0</v>
      </c>
      <c r="AM65" s="16">
        <f t="shared" ca="1" si="124"/>
        <v>0</v>
      </c>
    </row>
    <row r="66" spans="1:39" x14ac:dyDescent="0.25">
      <c r="A66" s="89" t="s">
        <v>60</v>
      </c>
      <c r="B66" s="28" t="s">
        <v>39</v>
      </c>
      <c r="D66" s="16" t="s">
        <v>63</v>
      </c>
      <c r="E66" s="16" t="s">
        <v>377</v>
      </c>
      <c r="F66" t="s">
        <v>378</v>
      </c>
      <c r="G66" t="s">
        <v>354</v>
      </c>
      <c r="N66" s="10"/>
      <c r="O66" s="97">
        <v>13</v>
      </c>
      <c r="P66" s="10">
        <v>7.1</v>
      </c>
      <c r="Q66">
        <f t="shared" ca="1" si="130"/>
        <v>0</v>
      </c>
      <c r="R66">
        <f t="shared" si="115"/>
        <v>1</v>
      </c>
      <c r="S66" s="13">
        <f t="shared" ca="1" si="116"/>
        <v>1</v>
      </c>
      <c r="T66" s="10"/>
      <c r="U66" s="42"/>
      <c r="V66" s="10"/>
      <c r="W66">
        <f t="shared" ca="1" si="131"/>
        <v>0</v>
      </c>
      <c r="X66">
        <f t="shared" si="117"/>
        <v>0</v>
      </c>
      <c r="Y66">
        <f t="shared" ca="1" si="118"/>
        <v>0</v>
      </c>
      <c r="Z66" s="12"/>
      <c r="AA66" s="42"/>
      <c r="AB66" s="10"/>
      <c r="AC66">
        <f t="shared" ca="1" si="136"/>
        <v>0</v>
      </c>
      <c r="AD66">
        <f t="shared" si="119"/>
        <v>0</v>
      </c>
      <c r="AE66">
        <f t="shared" ca="1" si="120"/>
        <v>0</v>
      </c>
      <c r="AF66" s="77">
        <f t="shared" ca="1" si="121"/>
        <v>1</v>
      </c>
      <c r="AJ66" s="16">
        <f t="shared" si="137"/>
        <v>0</v>
      </c>
      <c r="AK66" s="16">
        <f t="shared" ca="1" si="122"/>
        <v>1</v>
      </c>
      <c r="AL66" s="16">
        <f t="shared" ca="1" si="123"/>
        <v>0</v>
      </c>
      <c r="AM66" s="16">
        <f t="shared" ca="1" si="124"/>
        <v>0</v>
      </c>
    </row>
    <row r="67" spans="1:39" x14ac:dyDescent="0.25">
      <c r="A67" s="89" t="s">
        <v>60</v>
      </c>
      <c r="B67" s="28" t="s">
        <v>39</v>
      </c>
      <c r="D67" s="16" t="s">
        <v>63</v>
      </c>
      <c r="E67" s="16" t="s">
        <v>204</v>
      </c>
      <c r="F67" t="s">
        <v>361</v>
      </c>
      <c r="G67" t="s">
        <v>354</v>
      </c>
      <c r="N67" s="10">
        <v>8.49</v>
      </c>
      <c r="O67" s="97">
        <v>13</v>
      </c>
      <c r="P67">
        <v>8.36</v>
      </c>
      <c r="Q67">
        <f t="shared" ca="1" si="130"/>
        <v>1</v>
      </c>
      <c r="R67">
        <f t="shared" si="115"/>
        <v>0</v>
      </c>
      <c r="S67" s="13">
        <f t="shared" ca="1" si="116"/>
        <v>1</v>
      </c>
      <c r="T67" s="10"/>
      <c r="U67" s="42"/>
      <c r="V67" s="10"/>
      <c r="W67">
        <f t="shared" ca="1" si="131"/>
        <v>0</v>
      </c>
      <c r="X67">
        <f t="shared" si="117"/>
        <v>0</v>
      </c>
      <c r="Y67">
        <f t="shared" ca="1" si="118"/>
        <v>0</v>
      </c>
      <c r="Z67" s="12"/>
      <c r="AA67" s="42"/>
      <c r="AB67" s="10"/>
      <c r="AC67">
        <f t="shared" ca="1" si="136"/>
        <v>0</v>
      </c>
      <c r="AD67">
        <f t="shared" si="119"/>
        <v>0</v>
      </c>
      <c r="AE67">
        <f t="shared" ca="1" si="120"/>
        <v>0</v>
      </c>
      <c r="AF67" s="77">
        <f t="shared" ca="1" si="121"/>
        <v>1</v>
      </c>
      <c r="AJ67" s="16">
        <f t="shared" si="137"/>
        <v>0</v>
      </c>
      <c r="AK67" s="16">
        <f t="shared" ca="1" si="122"/>
        <v>1</v>
      </c>
      <c r="AL67" s="16">
        <f t="shared" ca="1" si="123"/>
        <v>0</v>
      </c>
      <c r="AM67" s="16">
        <f t="shared" ca="1" si="124"/>
        <v>0</v>
      </c>
    </row>
    <row r="68" spans="1:39" x14ac:dyDescent="0.25">
      <c r="A68" s="89" t="s">
        <v>60</v>
      </c>
      <c r="B68" s="28" t="s">
        <v>39</v>
      </c>
      <c r="D68" s="16" t="s">
        <v>63</v>
      </c>
      <c r="E68" s="16" t="s">
        <v>152</v>
      </c>
      <c r="F68" t="s">
        <v>214</v>
      </c>
      <c r="G68" t="s">
        <v>148</v>
      </c>
      <c r="N68" s="10">
        <v>8.27</v>
      </c>
      <c r="O68" s="97"/>
      <c r="Q68">
        <f t="shared" ca="1" si="130"/>
        <v>0</v>
      </c>
      <c r="R68">
        <f t="shared" si="115"/>
        <v>0</v>
      </c>
      <c r="S68" s="13">
        <f t="shared" ca="1" si="116"/>
        <v>0</v>
      </c>
      <c r="T68" s="10"/>
      <c r="U68" s="42"/>
      <c r="V68" s="10"/>
      <c r="W68">
        <f t="shared" ca="1" si="131"/>
        <v>0</v>
      </c>
      <c r="X68">
        <f t="shared" si="117"/>
        <v>0</v>
      </c>
      <c r="Y68">
        <f t="shared" ca="1" si="118"/>
        <v>0</v>
      </c>
      <c r="Z68" s="12"/>
      <c r="AA68" s="42"/>
      <c r="AB68" s="10"/>
      <c r="AC68">
        <f t="shared" ca="1" si="136"/>
        <v>0</v>
      </c>
      <c r="AD68">
        <f t="shared" si="119"/>
        <v>0</v>
      </c>
      <c r="AE68">
        <f t="shared" ca="1" si="120"/>
        <v>0</v>
      </c>
      <c r="AF68" s="77">
        <f t="shared" ca="1" si="121"/>
        <v>0</v>
      </c>
      <c r="AJ68" s="16">
        <f t="shared" si="137"/>
        <v>0</v>
      </c>
      <c r="AK68" s="16">
        <f t="shared" ca="1" si="122"/>
        <v>0</v>
      </c>
      <c r="AL68" s="16">
        <f t="shared" ca="1" si="123"/>
        <v>0</v>
      </c>
      <c r="AM68" s="16">
        <f t="shared" ca="1" si="124"/>
        <v>0</v>
      </c>
    </row>
    <row r="69" spans="1:39" x14ac:dyDescent="0.25">
      <c r="A69" s="89" t="s">
        <v>60</v>
      </c>
      <c r="B69" s="27" t="s">
        <v>33</v>
      </c>
      <c r="C69" s="27" t="s">
        <v>66</v>
      </c>
      <c r="D69" t="s">
        <v>93</v>
      </c>
      <c r="E69" t="s">
        <v>128</v>
      </c>
      <c r="F69" t="s">
        <v>129</v>
      </c>
      <c r="G69" t="s">
        <v>130</v>
      </c>
      <c r="H69" s="80">
        <v>8.81</v>
      </c>
      <c r="I69" s="18">
        <v>13</v>
      </c>
      <c r="J69" s="10">
        <v>7.06</v>
      </c>
      <c r="K69">
        <f t="shared" ca="1" si="129"/>
        <v>0</v>
      </c>
      <c r="L69">
        <f t="shared" si="135"/>
        <v>0</v>
      </c>
      <c r="M69" s="13">
        <f t="shared" ca="1" si="2"/>
        <v>0</v>
      </c>
      <c r="N69" s="10"/>
      <c r="O69" s="97"/>
      <c r="P69" s="10"/>
      <c r="Q69">
        <f t="shared" ca="1" si="130"/>
        <v>0</v>
      </c>
      <c r="R69">
        <f t="shared" si="115"/>
        <v>0</v>
      </c>
      <c r="S69" s="13">
        <f t="shared" ca="1" si="116"/>
        <v>0</v>
      </c>
      <c r="T69" s="10"/>
      <c r="U69" s="42"/>
      <c r="V69" s="10"/>
      <c r="W69">
        <f t="shared" ca="1" si="131"/>
        <v>0</v>
      </c>
      <c r="X69">
        <f t="shared" si="117"/>
        <v>0</v>
      </c>
      <c r="Y69">
        <f t="shared" ca="1" si="118"/>
        <v>0</v>
      </c>
      <c r="Z69" s="12"/>
      <c r="AA69" s="42"/>
      <c r="AB69" s="10"/>
      <c r="AC69">
        <f t="shared" ca="1" si="136"/>
        <v>0</v>
      </c>
      <c r="AD69">
        <f t="shared" si="119"/>
        <v>0</v>
      </c>
      <c r="AE69">
        <f t="shared" ca="1" si="120"/>
        <v>0</v>
      </c>
      <c r="AF69" s="77">
        <f t="shared" ca="1" si="121"/>
        <v>0</v>
      </c>
      <c r="AJ69" s="16">
        <f t="shared" ca="1" si="13"/>
        <v>0</v>
      </c>
      <c r="AK69" s="16">
        <f t="shared" ca="1" si="122"/>
        <v>0</v>
      </c>
      <c r="AL69" s="16">
        <f t="shared" ca="1" si="123"/>
        <v>0</v>
      </c>
      <c r="AM69" s="16">
        <f t="shared" ca="1" si="124"/>
        <v>0</v>
      </c>
    </row>
    <row r="70" spans="1:39" x14ac:dyDescent="0.25">
      <c r="A70" s="89" t="s">
        <v>60</v>
      </c>
      <c r="B70" s="27" t="s">
        <v>33</v>
      </c>
      <c r="D70" t="s">
        <v>93</v>
      </c>
      <c r="E70" s="16" t="s">
        <v>180</v>
      </c>
      <c r="F70" s="16" t="s">
        <v>181</v>
      </c>
      <c r="G70" s="16" t="s">
        <v>123</v>
      </c>
      <c r="H70" s="80">
        <v>12.52</v>
      </c>
      <c r="I70" s="18">
        <v>11</v>
      </c>
      <c r="J70" s="10">
        <v>12.44</v>
      </c>
      <c r="K70">
        <f t="shared" ca="1" si="129"/>
        <v>1</v>
      </c>
      <c r="L70">
        <f t="shared" si="135"/>
        <v>0</v>
      </c>
      <c r="M70" s="13">
        <f t="shared" ca="1" si="2"/>
        <v>1</v>
      </c>
      <c r="N70" s="10"/>
      <c r="O70" s="97">
        <v>11</v>
      </c>
      <c r="P70" s="10">
        <v>11.82</v>
      </c>
      <c r="Q70">
        <f t="shared" ca="1" si="130"/>
        <v>0</v>
      </c>
      <c r="R70">
        <f t="shared" si="115"/>
        <v>1</v>
      </c>
      <c r="S70" s="13">
        <f t="shared" ca="1" si="116"/>
        <v>1</v>
      </c>
      <c r="T70" s="10"/>
      <c r="U70" s="42"/>
      <c r="V70" s="10"/>
      <c r="W70">
        <f t="shared" ca="1" si="131"/>
        <v>0</v>
      </c>
      <c r="X70">
        <f t="shared" si="117"/>
        <v>0</v>
      </c>
      <c r="Y70">
        <f t="shared" ca="1" si="118"/>
        <v>0</v>
      </c>
      <c r="Z70" s="12"/>
      <c r="AA70" s="42"/>
      <c r="AB70" s="10"/>
      <c r="AC70">
        <f t="shared" ref="AC70" ca="1" si="138">IF(H70="",0,VLOOKUP(AB70,INDIRECT($A70&amp;$B70),COLUMNS(INDIRECT($A70&amp;$B70))))</f>
        <v>0</v>
      </c>
      <c r="AD70">
        <f t="shared" ref="AD70" si="139">IF(AND(AB70&gt;0,Z70="No PB"),1,IF(AB70&gt;Z70,1,0))</f>
        <v>0</v>
      </c>
      <c r="AE70">
        <f t="shared" ref="AE70" ca="1" si="140">AC70+AD70</f>
        <v>0</v>
      </c>
      <c r="AF70" s="77">
        <f t="shared" ca="1" si="121"/>
        <v>2</v>
      </c>
      <c r="AJ70" s="16">
        <f t="shared" ca="1" si="13"/>
        <v>1</v>
      </c>
      <c r="AK70" s="16">
        <f t="shared" ca="1" si="122"/>
        <v>1</v>
      </c>
      <c r="AL70" s="16">
        <f t="shared" ca="1" si="123"/>
        <v>0</v>
      </c>
      <c r="AM70" s="16">
        <f t="shared" ca="1" si="124"/>
        <v>0</v>
      </c>
    </row>
    <row r="71" spans="1:39" x14ac:dyDescent="0.25">
      <c r="A71" s="89" t="s">
        <v>60</v>
      </c>
      <c r="B71" s="27" t="s">
        <v>33</v>
      </c>
      <c r="D71" t="s">
        <v>93</v>
      </c>
      <c r="E71" s="16" t="s">
        <v>198</v>
      </c>
      <c r="F71" s="16" t="s">
        <v>199</v>
      </c>
      <c r="G71" s="16" t="s">
        <v>200</v>
      </c>
      <c r="H71" s="80">
        <v>8.4600000000000009</v>
      </c>
      <c r="I71" s="18">
        <v>9</v>
      </c>
      <c r="J71" s="10">
        <v>9.57</v>
      </c>
      <c r="K71">
        <f t="shared" ca="1" si="129"/>
        <v>0</v>
      </c>
      <c r="L71">
        <f t="shared" si="135"/>
        <v>1</v>
      </c>
      <c r="M71" s="13">
        <f t="shared" ca="1" si="2"/>
        <v>1</v>
      </c>
      <c r="N71" s="10">
        <v>9.57</v>
      </c>
      <c r="O71" s="97"/>
      <c r="P71" s="10"/>
      <c r="Q71">
        <f t="shared" ca="1" si="130"/>
        <v>0</v>
      </c>
      <c r="R71">
        <f t="shared" si="115"/>
        <v>0</v>
      </c>
      <c r="S71" s="13">
        <f t="shared" ca="1" si="116"/>
        <v>0</v>
      </c>
      <c r="T71" s="10"/>
      <c r="U71" s="42"/>
      <c r="V71" s="10"/>
      <c r="W71">
        <f t="shared" ca="1" si="131"/>
        <v>0</v>
      </c>
      <c r="X71">
        <f t="shared" si="117"/>
        <v>0</v>
      </c>
      <c r="Y71">
        <f t="shared" ca="1" si="118"/>
        <v>0</v>
      </c>
      <c r="Z71" s="12"/>
      <c r="AA71" s="42"/>
      <c r="AB71" s="10"/>
      <c r="AC71">
        <f t="shared" ca="1" si="136"/>
        <v>0</v>
      </c>
      <c r="AD71">
        <f>IF(AND(AB71&gt;0,Z71="No PB"),1,IF(AB71&gt;Z71,1,0))</f>
        <v>0</v>
      </c>
      <c r="AE71">
        <f ca="1">AC71+AD71</f>
        <v>0</v>
      </c>
      <c r="AF71" s="77">
        <f t="shared" ca="1" si="121"/>
        <v>1</v>
      </c>
      <c r="AJ71" s="16">
        <f t="shared" ca="1" si="13"/>
        <v>1</v>
      </c>
      <c r="AK71" s="16">
        <f t="shared" ca="1" si="122"/>
        <v>0</v>
      </c>
      <c r="AL71" s="16">
        <f t="shared" ca="1" si="123"/>
        <v>0</v>
      </c>
      <c r="AM71" s="16">
        <f t="shared" ca="1" si="124"/>
        <v>0</v>
      </c>
    </row>
    <row r="72" spans="1:39" x14ac:dyDescent="0.25">
      <c r="A72" s="89" t="s">
        <v>60</v>
      </c>
      <c r="B72" s="27" t="s">
        <v>33</v>
      </c>
      <c r="D72" t="s">
        <v>93</v>
      </c>
      <c r="E72" t="s">
        <v>244</v>
      </c>
      <c r="F72" t="s">
        <v>245</v>
      </c>
      <c r="G72" s="16" t="s">
        <v>148</v>
      </c>
      <c r="H72" s="80">
        <v>10.72</v>
      </c>
      <c r="I72" s="92">
        <v>11</v>
      </c>
      <c r="J72" s="10">
        <v>10.97</v>
      </c>
      <c r="K72">
        <f t="shared" ca="1" si="129"/>
        <v>0</v>
      </c>
      <c r="L72">
        <f t="shared" si="135"/>
        <v>1</v>
      </c>
      <c r="M72" s="13">
        <f t="shared" ca="1" si="2"/>
        <v>1</v>
      </c>
      <c r="N72" s="10">
        <v>10.97</v>
      </c>
      <c r="O72" s="97">
        <v>11</v>
      </c>
      <c r="P72" s="10">
        <v>10.82</v>
      </c>
      <c r="Q72">
        <f t="shared" ca="1" si="130"/>
        <v>0</v>
      </c>
      <c r="R72">
        <f t="shared" si="115"/>
        <v>0</v>
      </c>
      <c r="S72" s="13">
        <f t="shared" ca="1" si="116"/>
        <v>0</v>
      </c>
      <c r="T72" s="10"/>
      <c r="U72" s="42"/>
      <c r="V72" s="10"/>
      <c r="W72">
        <f t="shared" ca="1" si="131"/>
        <v>0</v>
      </c>
      <c r="X72">
        <f t="shared" si="117"/>
        <v>0</v>
      </c>
      <c r="Y72">
        <f t="shared" ca="1" si="118"/>
        <v>0</v>
      </c>
      <c r="Z72" s="12"/>
      <c r="AA72" s="42"/>
      <c r="AB72" s="10"/>
      <c r="AC72">
        <f t="shared" ca="1" si="136"/>
        <v>0</v>
      </c>
      <c r="AD72">
        <f>IF(AND(AB72&gt;0,Z72="No PB"),1,IF(AB72&gt;Z72,1,0))</f>
        <v>0</v>
      </c>
      <c r="AE72">
        <f ca="1">AC72+AD72</f>
        <v>0</v>
      </c>
      <c r="AF72" s="77">
        <f t="shared" ca="1" si="121"/>
        <v>1</v>
      </c>
      <c r="AJ72" s="16">
        <f t="shared" ca="1" si="13"/>
        <v>1</v>
      </c>
      <c r="AK72" s="16">
        <f t="shared" ca="1" si="122"/>
        <v>0</v>
      </c>
      <c r="AL72" s="16">
        <f t="shared" ca="1" si="123"/>
        <v>0</v>
      </c>
      <c r="AM72" s="16">
        <f t="shared" ca="1" si="124"/>
        <v>0</v>
      </c>
    </row>
    <row r="73" spans="1:39" x14ac:dyDescent="0.25">
      <c r="A73" t="s">
        <v>60</v>
      </c>
      <c r="B73" s="27" t="s">
        <v>33</v>
      </c>
      <c r="D73" t="s">
        <v>93</v>
      </c>
      <c r="E73" s="16" t="s">
        <v>254</v>
      </c>
      <c r="F73" s="16" t="s">
        <v>255</v>
      </c>
      <c r="G73" t="s">
        <v>256</v>
      </c>
      <c r="H73" s="80">
        <v>18.05</v>
      </c>
      <c r="I73" s="18">
        <v>11</v>
      </c>
      <c r="J73" s="10">
        <v>16.48</v>
      </c>
      <c r="K73">
        <f t="shared" ca="1" si="129"/>
        <v>6</v>
      </c>
      <c r="L73">
        <f t="shared" si="135"/>
        <v>0</v>
      </c>
      <c r="M73" s="13">
        <f t="shared" ca="1" si="2"/>
        <v>6</v>
      </c>
      <c r="N73" s="10"/>
      <c r="O73" s="97"/>
      <c r="P73" s="10"/>
      <c r="Q73">
        <f t="shared" ca="1" si="130"/>
        <v>0</v>
      </c>
      <c r="R73">
        <f t="shared" si="115"/>
        <v>0</v>
      </c>
      <c r="S73" s="13">
        <f t="shared" ca="1" si="116"/>
        <v>0</v>
      </c>
      <c r="T73" s="10"/>
      <c r="U73" s="42"/>
      <c r="V73" s="10"/>
      <c r="W73">
        <f t="shared" ca="1" si="131"/>
        <v>0</v>
      </c>
      <c r="X73">
        <f t="shared" si="117"/>
        <v>0</v>
      </c>
      <c r="Y73">
        <f t="shared" ca="1" si="118"/>
        <v>0</v>
      </c>
      <c r="Z73" s="12"/>
      <c r="AA73" s="42"/>
      <c r="AB73" s="10"/>
      <c r="AC73">
        <f t="shared" ca="1" si="136"/>
        <v>0</v>
      </c>
      <c r="AD73">
        <f>IF(AND(AB73&gt;0,Z73="No PB"),1,IF(AB73&gt;Z73,1,0))</f>
        <v>0</v>
      </c>
      <c r="AE73">
        <f ca="1">AC73+AD73</f>
        <v>0</v>
      </c>
      <c r="AF73" s="77">
        <f t="shared" ca="1" si="121"/>
        <v>6</v>
      </c>
      <c r="AJ73" s="16">
        <f t="shared" ca="1" si="13"/>
        <v>6</v>
      </c>
      <c r="AK73" s="16">
        <f t="shared" ca="1" si="122"/>
        <v>0</v>
      </c>
      <c r="AL73" s="16">
        <f t="shared" ca="1" si="123"/>
        <v>0</v>
      </c>
      <c r="AM73" s="16">
        <f t="shared" ca="1" si="124"/>
        <v>0</v>
      </c>
    </row>
    <row r="74" spans="1:39" x14ac:dyDescent="0.25">
      <c r="A74" t="s">
        <v>60</v>
      </c>
      <c r="B74" s="27" t="s">
        <v>33</v>
      </c>
      <c r="D74" t="s">
        <v>93</v>
      </c>
      <c r="E74" s="16" t="s">
        <v>379</v>
      </c>
      <c r="F74" s="16" t="s">
        <v>226</v>
      </c>
      <c r="G74" s="16" t="s">
        <v>227</v>
      </c>
      <c r="H74" s="80"/>
      <c r="N74" s="10"/>
      <c r="O74" s="97">
        <v>11</v>
      </c>
      <c r="P74" s="10">
        <v>10.69</v>
      </c>
      <c r="Q74">
        <f t="shared" ca="1" si="130"/>
        <v>0</v>
      </c>
      <c r="R74">
        <f t="shared" si="115"/>
        <v>1</v>
      </c>
      <c r="S74" s="13">
        <f t="shared" ca="1" si="116"/>
        <v>1</v>
      </c>
      <c r="T74" s="10"/>
      <c r="U74" s="42"/>
      <c r="V74" s="10"/>
      <c r="W74">
        <f t="shared" ca="1" si="131"/>
        <v>0</v>
      </c>
      <c r="X74">
        <f t="shared" si="117"/>
        <v>0</v>
      </c>
      <c r="Y74">
        <f t="shared" ca="1" si="118"/>
        <v>0</v>
      </c>
      <c r="Z74" s="12"/>
      <c r="AA74" s="42"/>
      <c r="AB74" s="10"/>
      <c r="AC74">
        <f t="shared" ca="1" si="136"/>
        <v>0</v>
      </c>
      <c r="AD74">
        <f t="shared" ref="AD74" si="141">IF(AND(AB74&gt;0,Z74="No PB"),1,IF(AB74&gt;Z74,1,0))</f>
        <v>0</v>
      </c>
      <c r="AE74">
        <f t="shared" ref="AE74" ca="1" si="142">AC74+AD74</f>
        <v>0</v>
      </c>
      <c r="AF74" s="77">
        <f t="shared" ca="1" si="121"/>
        <v>1</v>
      </c>
      <c r="AJ74" s="16">
        <f t="shared" ref="AJ74" si="143">M74</f>
        <v>0</v>
      </c>
      <c r="AK74" s="16">
        <f t="shared" ca="1" si="122"/>
        <v>1</v>
      </c>
      <c r="AL74" s="16">
        <f t="shared" ca="1" si="123"/>
        <v>0</v>
      </c>
      <c r="AM74" s="16">
        <f t="shared" ca="1" si="124"/>
        <v>0</v>
      </c>
    </row>
    <row r="75" spans="1:39" x14ac:dyDescent="0.25">
      <c r="A75" t="s">
        <v>60</v>
      </c>
      <c r="B75" s="28" t="s">
        <v>38</v>
      </c>
      <c r="D75" t="s">
        <v>63</v>
      </c>
      <c r="E75" s="16" t="s">
        <v>102</v>
      </c>
      <c r="F75" s="16" t="s">
        <v>215</v>
      </c>
      <c r="G75" s="16" t="s">
        <v>216</v>
      </c>
      <c r="H75" s="14">
        <v>10.62</v>
      </c>
      <c r="I75" s="18">
        <v>11</v>
      </c>
      <c r="J75" s="10">
        <v>9.8000000000000007</v>
      </c>
      <c r="K75">
        <f t="shared" ca="1" si="129"/>
        <v>1</v>
      </c>
      <c r="L75">
        <f t="shared" si="135"/>
        <v>0</v>
      </c>
      <c r="M75" s="13">
        <f t="shared" ca="1" si="2"/>
        <v>1</v>
      </c>
      <c r="N75" s="10"/>
      <c r="O75" s="97"/>
      <c r="P75" s="10"/>
      <c r="Q75">
        <f t="shared" ca="1" si="130"/>
        <v>0</v>
      </c>
      <c r="R75">
        <f t="shared" si="115"/>
        <v>0</v>
      </c>
      <c r="S75" s="13">
        <f t="shared" ca="1" si="116"/>
        <v>0</v>
      </c>
      <c r="T75" s="10"/>
      <c r="U75" s="42"/>
      <c r="V75" s="10"/>
      <c r="W75">
        <f t="shared" ca="1" si="131"/>
        <v>0</v>
      </c>
      <c r="X75">
        <f t="shared" si="117"/>
        <v>0</v>
      </c>
      <c r="Y75">
        <f t="shared" ca="1" si="118"/>
        <v>0</v>
      </c>
      <c r="Z75" s="12"/>
      <c r="AA75" s="42"/>
      <c r="AB75" s="10"/>
      <c r="AC75">
        <f t="shared" ca="1" si="136"/>
        <v>0</v>
      </c>
      <c r="AD75">
        <f>IF(AND(AB75&gt;0,Z75="No PB"),1,IF(AB75&gt;Z75,1,0))</f>
        <v>0</v>
      </c>
      <c r="AE75">
        <f ca="1">AC75+AD75</f>
        <v>0</v>
      </c>
      <c r="AF75" s="77">
        <f t="shared" ca="1" si="121"/>
        <v>1</v>
      </c>
      <c r="AJ75" s="16">
        <f t="shared" ca="1" si="13"/>
        <v>1</v>
      </c>
      <c r="AK75" s="16">
        <f t="shared" ca="1" si="122"/>
        <v>0</v>
      </c>
      <c r="AL75" s="16">
        <f t="shared" ca="1" si="123"/>
        <v>0</v>
      </c>
      <c r="AM75" s="16">
        <f t="shared" ca="1" si="124"/>
        <v>0</v>
      </c>
    </row>
    <row r="76" spans="1:39" x14ac:dyDescent="0.25">
      <c r="O76" s="97"/>
      <c r="S76" s="13"/>
      <c r="U76" s="42"/>
      <c r="AA76" s="42"/>
      <c r="AF76" s="14"/>
    </row>
    <row r="77" spans="1:39" x14ac:dyDescent="0.25">
      <c r="E77" s="16"/>
      <c r="N77" s="10"/>
      <c r="O77" s="97"/>
      <c r="P77" s="10"/>
      <c r="S77" s="13"/>
      <c r="T77" s="10"/>
      <c r="U77" s="42"/>
      <c r="V77" s="10"/>
      <c r="Z77" s="12"/>
      <c r="AA77" s="42"/>
      <c r="AB77" s="10"/>
      <c r="AF77" s="77"/>
      <c r="AJ77" s="16"/>
      <c r="AK77" s="16"/>
      <c r="AL77" s="16"/>
      <c r="AM77" s="16"/>
    </row>
    <row r="78" spans="1:39" x14ac:dyDescent="0.25">
      <c r="B78" s="28"/>
      <c r="E78" s="16"/>
      <c r="H78" s="36"/>
      <c r="O78" s="97"/>
      <c r="S78" s="13"/>
      <c r="U78" s="42"/>
      <c r="AA78" s="42"/>
      <c r="AF78" s="77"/>
      <c r="AJ78" s="16"/>
      <c r="AK78" s="16"/>
      <c r="AL78" s="16"/>
      <c r="AM78" s="16"/>
    </row>
    <row r="79" spans="1:39" x14ac:dyDescent="0.25">
      <c r="E79" s="16"/>
      <c r="N79" s="10"/>
      <c r="O79" s="97"/>
      <c r="P79" s="10"/>
      <c r="S79" s="13"/>
      <c r="T79" s="10"/>
      <c r="U79" s="42"/>
      <c r="V79" s="10"/>
      <c r="Z79" s="12"/>
      <c r="AA79" s="42"/>
      <c r="AB79" s="10"/>
      <c r="AF79" s="77"/>
      <c r="AJ79" s="16"/>
      <c r="AK79" s="16"/>
      <c r="AL79" s="16"/>
      <c r="AM79" s="16"/>
    </row>
    <row r="80" spans="1:39" x14ac:dyDescent="0.25">
      <c r="E80" s="16"/>
      <c r="N80" s="69"/>
      <c r="O80" s="97"/>
      <c r="P80" s="10"/>
      <c r="S80" s="13"/>
      <c r="T80" s="10"/>
      <c r="U80" s="42"/>
      <c r="V80" s="10"/>
      <c r="Z80" s="12"/>
      <c r="AA80" s="42"/>
      <c r="AB80" s="10"/>
      <c r="AF80" s="77"/>
      <c r="AJ80" s="16"/>
      <c r="AK80" s="16"/>
      <c r="AL80" s="16"/>
      <c r="AM80" s="16"/>
    </row>
    <row r="81" spans="1:39" x14ac:dyDescent="0.25">
      <c r="B81" s="17"/>
      <c r="C81" s="17"/>
      <c r="D81" s="16"/>
      <c r="G81"/>
      <c r="H81" s="19"/>
      <c r="N81" s="69"/>
      <c r="O81" s="97"/>
      <c r="P81" s="10"/>
      <c r="S81" s="13"/>
      <c r="T81" s="69"/>
      <c r="U81" s="42"/>
      <c r="V81" s="10"/>
      <c r="Z81" s="12"/>
      <c r="AA81" s="42"/>
      <c r="AB81" s="10"/>
      <c r="AF81" s="77"/>
      <c r="AJ81" s="16"/>
      <c r="AK81" s="16"/>
      <c r="AL81" s="16"/>
      <c r="AM81" s="16"/>
    </row>
    <row r="82" spans="1:39" x14ac:dyDescent="0.25">
      <c r="E82" s="16"/>
      <c r="F82" s="16"/>
      <c r="G82" s="16"/>
      <c r="O82" s="97"/>
      <c r="S82" s="13"/>
      <c r="U82" s="42"/>
      <c r="AA82" s="42"/>
      <c r="AF82" s="77"/>
      <c r="AJ82" s="16"/>
      <c r="AK82" s="16"/>
      <c r="AL82" s="16"/>
      <c r="AM82" s="16"/>
    </row>
    <row r="83" spans="1:39" x14ac:dyDescent="0.25">
      <c r="S83" s="13"/>
      <c r="AF83" s="14"/>
    </row>
    <row r="84" spans="1:39" x14ac:dyDescent="0.25">
      <c r="S84" s="13"/>
      <c r="AF84" s="14"/>
    </row>
    <row r="85" spans="1:39" x14ac:dyDescent="0.25">
      <c r="B85" s="17"/>
      <c r="C85" s="17"/>
      <c r="D85" s="16"/>
      <c r="E85" s="16"/>
      <c r="F85" s="16"/>
      <c r="G85" s="45"/>
      <c r="H85" s="19"/>
      <c r="N85" s="10"/>
      <c r="O85" s="97"/>
      <c r="P85" s="10"/>
      <c r="S85" s="13"/>
      <c r="T85" s="10"/>
      <c r="U85" s="42"/>
      <c r="V85" s="10"/>
      <c r="Z85" s="12"/>
      <c r="AA85" s="42"/>
      <c r="AB85" s="10"/>
      <c r="AF85" s="77"/>
      <c r="AJ85" s="16"/>
      <c r="AK85" s="16"/>
      <c r="AL85" s="16"/>
      <c r="AM85" s="16"/>
    </row>
    <row r="86" spans="1:39" x14ac:dyDescent="0.25">
      <c r="S86" s="13"/>
      <c r="AF86" s="14"/>
    </row>
    <row r="87" spans="1:39" x14ac:dyDescent="0.25">
      <c r="E87" s="16"/>
      <c r="F87" s="16"/>
      <c r="G87" s="16"/>
      <c r="N87" s="10"/>
      <c r="O87" s="97"/>
      <c r="P87" s="10"/>
      <c r="S87" s="13"/>
      <c r="T87" s="10"/>
      <c r="U87" s="42"/>
      <c r="V87" s="10"/>
      <c r="Z87" s="12"/>
      <c r="AA87" s="42"/>
      <c r="AB87" s="10"/>
      <c r="AF87" s="77"/>
      <c r="AJ87" s="16"/>
      <c r="AK87" s="16"/>
      <c r="AL87" s="16"/>
      <c r="AM87" s="16"/>
    </row>
    <row r="88" spans="1:39" x14ac:dyDescent="0.25">
      <c r="A88" s="84"/>
      <c r="D88" s="16"/>
      <c r="G88" s="16"/>
      <c r="N88" s="10"/>
      <c r="O88" s="97"/>
      <c r="P88" s="10"/>
      <c r="S88" s="13"/>
      <c r="T88" s="10"/>
      <c r="U88" s="42"/>
      <c r="V88" s="10"/>
      <c r="Z88" s="12"/>
      <c r="AA88" s="42"/>
      <c r="AB88" s="10"/>
      <c r="AF88" s="77"/>
      <c r="AJ88" s="16"/>
      <c r="AK88" s="16"/>
      <c r="AL88" s="16"/>
      <c r="AM88" s="16"/>
    </row>
    <row r="89" spans="1:39" x14ac:dyDescent="0.25">
      <c r="B89" s="28"/>
      <c r="E89" s="16"/>
      <c r="N89" s="10"/>
      <c r="O89" s="97"/>
      <c r="P89" s="10"/>
      <c r="S89" s="13"/>
      <c r="T89" s="10"/>
      <c r="U89" s="42"/>
      <c r="V89" s="10"/>
      <c r="Z89" s="12"/>
      <c r="AA89" s="42"/>
      <c r="AB89" s="10"/>
      <c r="AF89" s="77"/>
      <c r="AJ89" s="16"/>
      <c r="AK89" s="16"/>
      <c r="AL89" s="16"/>
      <c r="AM89" s="16"/>
    </row>
    <row r="90" spans="1:39" x14ac:dyDescent="0.25">
      <c r="B90" s="28"/>
      <c r="E90" s="16"/>
      <c r="N90" s="10"/>
      <c r="O90" s="97"/>
      <c r="P90" s="10"/>
      <c r="S90" s="13"/>
      <c r="T90" s="10"/>
      <c r="U90" s="42"/>
      <c r="V90" s="10"/>
      <c r="Z90" s="12"/>
      <c r="AA90" s="42"/>
      <c r="AB90" s="10"/>
      <c r="AF90" s="77"/>
      <c r="AJ90" s="16"/>
      <c r="AK90" s="16"/>
      <c r="AL90" s="16"/>
      <c r="AM90" s="16"/>
    </row>
    <row r="91" spans="1:39" x14ac:dyDescent="0.25">
      <c r="G91" s="16"/>
      <c r="H91" s="35"/>
      <c r="N91" s="10"/>
      <c r="O91" s="97"/>
      <c r="P91" s="10"/>
      <c r="S91" s="13"/>
      <c r="T91" s="10"/>
      <c r="U91" s="42"/>
      <c r="V91" s="10"/>
      <c r="Z91" s="12"/>
      <c r="AA91" s="42"/>
      <c r="AB91" s="10"/>
      <c r="AF91" s="77"/>
      <c r="AJ91" s="16"/>
      <c r="AK91" s="16"/>
      <c r="AL91" s="16"/>
      <c r="AM91" s="16"/>
    </row>
    <row r="92" spans="1:39" x14ac:dyDescent="0.25">
      <c r="B92" s="17"/>
      <c r="C92" s="17"/>
      <c r="D92" s="16"/>
      <c r="E92" s="16"/>
      <c r="F92" s="16"/>
      <c r="G92" s="45"/>
      <c r="H92" s="19"/>
      <c r="N92" s="10"/>
      <c r="O92" s="97"/>
      <c r="P92" s="10"/>
      <c r="S92" s="13"/>
      <c r="T92" s="10"/>
      <c r="U92" s="42"/>
      <c r="V92" s="10"/>
      <c r="Z92" s="12"/>
      <c r="AA92" s="42"/>
      <c r="AB92" s="10"/>
      <c r="AF92" s="77"/>
      <c r="AJ92" s="16"/>
      <c r="AK92" s="16"/>
      <c r="AL92" s="16"/>
      <c r="AM92" s="16"/>
    </row>
    <row r="93" spans="1:39" x14ac:dyDescent="0.25">
      <c r="E93" s="16"/>
      <c r="N93" s="10"/>
      <c r="O93" s="97"/>
      <c r="P93" s="10"/>
      <c r="S93" s="13"/>
      <c r="T93" s="10"/>
      <c r="U93" s="42"/>
      <c r="V93" s="10"/>
      <c r="Z93" s="12"/>
      <c r="AA93" s="42"/>
      <c r="AB93" s="10"/>
      <c r="AF93" s="77"/>
      <c r="AJ93" s="16"/>
      <c r="AK93" s="16"/>
      <c r="AL93" s="16"/>
      <c r="AM93" s="16"/>
    </row>
    <row r="94" spans="1:39" x14ac:dyDescent="0.25">
      <c r="B94" s="28"/>
      <c r="E94" s="16"/>
      <c r="N94" s="10"/>
      <c r="O94" s="97"/>
      <c r="P94" s="10"/>
      <c r="S94" s="13"/>
      <c r="T94" s="10"/>
      <c r="U94" s="42"/>
      <c r="V94" s="10"/>
      <c r="Z94" s="12"/>
      <c r="AA94" s="42"/>
      <c r="AB94" s="10"/>
      <c r="AF94" s="78"/>
    </row>
    <row r="95" spans="1:39" x14ac:dyDescent="0.25">
      <c r="O95" s="97"/>
      <c r="S95" s="13"/>
      <c r="U95" s="42"/>
      <c r="AA95" s="42"/>
      <c r="AF95" s="78"/>
    </row>
    <row r="96" spans="1:39" x14ac:dyDescent="0.25">
      <c r="S96" s="13"/>
      <c r="AF96" s="78"/>
    </row>
    <row r="97" spans="19:32" x14ac:dyDescent="0.25">
      <c r="S97" s="13"/>
      <c r="AF97" s="78"/>
    </row>
    <row r="98" spans="19:32" x14ac:dyDescent="0.25">
      <c r="S98" s="13"/>
      <c r="AF98" s="78"/>
    </row>
    <row r="99" spans="19:32" x14ac:dyDescent="0.25">
      <c r="S99" s="13"/>
      <c r="AF99" s="78"/>
    </row>
    <row r="100" spans="19:32" x14ac:dyDescent="0.25">
      <c r="S100" s="13"/>
      <c r="AF100" s="78"/>
    </row>
    <row r="101" spans="19:32" x14ac:dyDescent="0.25">
      <c r="S101" s="13"/>
      <c r="AF101" s="78"/>
    </row>
    <row r="102" spans="19:32" x14ac:dyDescent="0.25">
      <c r="S102" s="13"/>
      <c r="AF102" s="78"/>
    </row>
    <row r="103" spans="19:32" x14ac:dyDescent="0.25">
      <c r="S103" s="13"/>
      <c r="AF103" s="78"/>
    </row>
    <row r="104" spans="19:32" x14ac:dyDescent="0.25">
      <c r="S104" s="13"/>
      <c r="AF104" s="78"/>
    </row>
    <row r="105" spans="19:32" x14ac:dyDescent="0.25">
      <c r="S105" s="13"/>
      <c r="AF105" s="78"/>
    </row>
    <row r="106" spans="19:32" x14ac:dyDescent="0.25">
      <c r="S106" s="13"/>
      <c r="AF106" s="78"/>
    </row>
  </sheetData>
  <autoFilter ref="A3:AM90">
    <sortState ref="A4:AM90">
      <sortCondition ref="A3:A90"/>
    </sortState>
  </autoFilter>
  <mergeCells count="8">
    <mergeCell ref="Z1:AE1"/>
    <mergeCell ref="Z2:AE2"/>
    <mergeCell ref="N1:S1"/>
    <mergeCell ref="H1:M1"/>
    <mergeCell ref="H2:M2"/>
    <mergeCell ref="N2:S2"/>
    <mergeCell ref="T1:Y1"/>
    <mergeCell ref="T2:Y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&amp;LThrows Grand Prix</oddHeader>
    <oddFooter>&amp;L&amp;A&amp;R&amp;G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7"/>
  <sheetViews>
    <sheetView tabSelected="1" zoomScaleNormal="100" workbookViewId="0">
      <pane xSplit="7" ySplit="2" topLeftCell="H6" activePane="bottomRight" state="frozen"/>
      <selection activeCell="F15" sqref="F15"/>
      <selection pane="topRight" activeCell="F15" sqref="F15"/>
      <selection pane="bottomLeft" activeCell="F15" sqref="F15"/>
      <selection pane="bottomRight" activeCell="C26" sqref="C26"/>
    </sheetView>
  </sheetViews>
  <sheetFormatPr defaultColWidth="8.875" defaultRowHeight="15.75" x14ac:dyDescent="0.25"/>
  <cols>
    <col min="1" max="1" width="8.125" style="16" bestFit="1" customWidth="1"/>
    <col min="2" max="3" width="10" style="17" bestFit="1" customWidth="1"/>
    <col min="4" max="4" width="7.5" style="16" bestFit="1" customWidth="1"/>
    <col min="5" max="5" width="10.375" style="16" bestFit="1" customWidth="1"/>
    <col min="6" max="6" width="11.625" style="16" bestFit="1" customWidth="1"/>
    <col min="7" max="7" width="21.75" style="16" bestFit="1" customWidth="1"/>
    <col min="8" max="8" width="9.5" style="19" customWidth="1"/>
    <col min="9" max="9" width="8.625" style="88" customWidth="1"/>
    <col min="10" max="10" width="8.625" style="30" customWidth="1"/>
    <col min="11" max="12" width="7" style="16" customWidth="1"/>
    <col min="13" max="13" width="7.125" style="31" customWidth="1"/>
    <col min="14" max="14" width="6.625" style="16" bestFit="1" customWidth="1"/>
    <col min="15" max="15" width="8.5" style="25" customWidth="1"/>
    <col min="16" max="16" width="8.5" style="16" customWidth="1"/>
    <col min="17" max="17" width="7.375" style="16" customWidth="1"/>
    <col min="18" max="18" width="6.875" style="16" customWidth="1"/>
    <col min="19" max="19" width="7" style="46" customWidth="1"/>
    <col min="20" max="20" width="7.625" style="16" bestFit="1" customWidth="1"/>
    <col min="21" max="21" width="8.5" style="16" customWidth="1"/>
    <col min="22" max="22" width="8.625" style="16" bestFit="1" customWidth="1"/>
    <col min="23" max="23" width="8.375" style="16" customWidth="1"/>
    <col min="24" max="25" width="7.125" style="16" customWidth="1"/>
    <col min="26" max="26" width="7.625" style="19" bestFit="1" customWidth="1"/>
    <col min="27" max="27" width="8.5" style="16" customWidth="1"/>
    <col min="28" max="28" width="8.625" style="16" bestFit="1" customWidth="1"/>
    <col min="29" max="29" width="8.375" style="16" customWidth="1"/>
    <col min="30" max="31" width="7.125" style="16" customWidth="1"/>
    <col min="32" max="32" width="8.875" style="19"/>
    <col min="33" max="16384" width="8.875" style="16"/>
  </cols>
  <sheetData>
    <row r="1" spans="1:39" s="32" customFormat="1" x14ac:dyDescent="0.25">
      <c r="B1" s="49"/>
      <c r="C1" s="49"/>
      <c r="H1" s="103" t="s">
        <v>46</v>
      </c>
      <c r="I1" s="104"/>
      <c r="J1" s="104"/>
      <c r="K1" s="104"/>
      <c r="L1" s="104"/>
      <c r="M1" s="105"/>
      <c r="N1" s="103" t="s">
        <v>47</v>
      </c>
      <c r="O1" s="104"/>
      <c r="P1" s="104"/>
      <c r="Q1" s="104"/>
      <c r="R1" s="104"/>
      <c r="S1" s="105"/>
      <c r="T1" s="106" t="s">
        <v>48</v>
      </c>
      <c r="U1" s="106"/>
      <c r="V1" s="106"/>
      <c r="W1" s="106"/>
      <c r="X1" s="106"/>
      <c r="Y1" s="106"/>
      <c r="Z1" s="106" t="s">
        <v>83</v>
      </c>
      <c r="AA1" s="106"/>
      <c r="AB1" s="106"/>
      <c r="AC1" s="106"/>
      <c r="AD1" s="106"/>
      <c r="AE1" s="106"/>
      <c r="AF1" s="71"/>
    </row>
    <row r="2" spans="1:39" s="32" customFormat="1" x14ac:dyDescent="0.25">
      <c r="B2" s="49" t="s">
        <v>3</v>
      </c>
      <c r="C2" s="49"/>
      <c r="H2" s="103" t="str">
        <f>Shot!H2</f>
        <v>Saturday 8th April 2017</v>
      </c>
      <c r="I2" s="104"/>
      <c r="J2" s="104"/>
      <c r="K2" s="104"/>
      <c r="L2" s="104"/>
      <c r="M2" s="105"/>
      <c r="N2" s="99" t="str">
        <f>Shot!N2</f>
        <v>Saturday 20th May 2017</v>
      </c>
      <c r="O2" s="101"/>
      <c r="P2" s="101"/>
      <c r="Q2" s="101"/>
      <c r="R2" s="101"/>
      <c r="S2" s="102"/>
      <c r="T2" s="99" t="str">
        <f>Shot!T2</f>
        <v>Saturday 24th June 2017</v>
      </c>
      <c r="U2" s="101"/>
      <c r="V2" s="101"/>
      <c r="W2" s="101"/>
      <c r="X2" s="101"/>
      <c r="Y2" s="102"/>
      <c r="Z2" s="99" t="str">
        <f>Shot!Z2</f>
        <v>Saturday 9th September 2017</v>
      </c>
      <c r="AA2" s="101"/>
      <c r="AB2" s="101"/>
      <c r="AC2" s="101"/>
      <c r="AD2" s="101"/>
      <c r="AE2" s="102"/>
      <c r="AF2" s="71"/>
    </row>
    <row r="3" spans="1:39" s="32" customFormat="1" ht="78.75" x14ac:dyDescent="0.25">
      <c r="A3" s="59" t="s">
        <v>4</v>
      </c>
      <c r="B3" s="60" t="s">
        <v>49</v>
      </c>
      <c r="C3" s="60" t="s">
        <v>49</v>
      </c>
      <c r="D3" s="59" t="s">
        <v>50</v>
      </c>
      <c r="E3" s="59" t="s">
        <v>51</v>
      </c>
      <c r="F3" s="59" t="s">
        <v>52</v>
      </c>
      <c r="G3" s="59" t="s">
        <v>53</v>
      </c>
      <c r="H3" s="61" t="s">
        <v>54</v>
      </c>
      <c r="I3" s="87" t="s">
        <v>55</v>
      </c>
      <c r="J3" s="62" t="s">
        <v>56</v>
      </c>
      <c r="K3" s="59" t="s">
        <v>57</v>
      </c>
      <c r="L3" s="59" t="s">
        <v>58</v>
      </c>
      <c r="M3" s="63" t="s">
        <v>59</v>
      </c>
      <c r="N3" s="62" t="s">
        <v>54</v>
      </c>
      <c r="O3" s="93" t="s">
        <v>55</v>
      </c>
      <c r="P3" s="62" t="s">
        <v>56</v>
      </c>
      <c r="Q3" s="59" t="s">
        <v>57</v>
      </c>
      <c r="R3" s="59" t="s">
        <v>58</v>
      </c>
      <c r="S3" s="64" t="s">
        <v>59</v>
      </c>
      <c r="T3" s="62" t="s">
        <v>54</v>
      </c>
      <c r="U3" s="62" t="s">
        <v>55</v>
      </c>
      <c r="V3" s="62" t="s">
        <v>56</v>
      </c>
      <c r="W3" s="59" t="s">
        <v>57</v>
      </c>
      <c r="X3" s="59" t="s">
        <v>58</v>
      </c>
      <c r="Y3" s="59" t="s">
        <v>59</v>
      </c>
      <c r="Z3" s="61" t="s">
        <v>54</v>
      </c>
      <c r="AA3" s="62" t="s">
        <v>55</v>
      </c>
      <c r="AB3" s="62" t="s">
        <v>56</v>
      </c>
      <c r="AC3" s="59" t="s">
        <v>57</v>
      </c>
      <c r="AD3" s="59" t="s">
        <v>58</v>
      </c>
      <c r="AE3" s="59" t="s">
        <v>59</v>
      </c>
      <c r="AF3" s="72" t="s">
        <v>84</v>
      </c>
    </row>
    <row r="4" spans="1:39" x14ac:dyDescent="0.25">
      <c r="A4" s="86" t="s">
        <v>67</v>
      </c>
      <c r="B4" s="17" t="s">
        <v>32</v>
      </c>
      <c r="D4" s="16" t="s">
        <v>101</v>
      </c>
      <c r="E4" s="16" t="s">
        <v>149</v>
      </c>
      <c r="F4" s="16" t="s">
        <v>275</v>
      </c>
      <c r="G4" s="16" t="s">
        <v>276</v>
      </c>
      <c r="H4" s="19">
        <v>24.98</v>
      </c>
      <c r="I4" s="88">
        <v>14</v>
      </c>
      <c r="J4" s="30">
        <v>21.7</v>
      </c>
      <c r="K4">
        <f t="shared" ref="K4:K47" ca="1" si="0">IF(B4="",0,VLOOKUP(J4,INDIRECT($A4&amp;$B4),COLUMNS(INDIRECT($A4&amp;$B4))))</f>
        <v>0</v>
      </c>
      <c r="L4" s="16">
        <f t="shared" ref="L4:L47" si="1">IF(AND(J4&gt;0,H4="No PB"),1,IF(J4&gt;H4,1,0))</f>
        <v>0</v>
      </c>
      <c r="M4" s="31">
        <f t="shared" ref="M4:M47" ca="1" si="2">K4+L4</f>
        <v>0</v>
      </c>
      <c r="N4" s="30"/>
      <c r="O4" s="94"/>
      <c r="P4" s="30"/>
      <c r="Q4">
        <f t="shared" ref="Q4:Q47" ca="1" si="3">IF(B4="",0,VLOOKUP(P4,INDIRECT($A4&amp;$B4),COLUMNS(INDIRECT($A4&amp;$B4))))</f>
        <v>0</v>
      </c>
      <c r="R4" s="16">
        <f t="shared" ref="R4:R51" si="4">IF(AND(P4&gt;0,N4="No PB"),1,IF(P4&gt;N4,1,0))</f>
        <v>0</v>
      </c>
      <c r="S4" s="46">
        <f t="shared" ref="S4:S51" ca="1" si="5">Q4+R4</f>
        <v>0</v>
      </c>
      <c r="T4" s="30"/>
      <c r="U4" s="44"/>
      <c r="V4" s="30"/>
      <c r="W4">
        <f t="shared" ref="W4:W47" ca="1" si="6">IF(B4="",0,VLOOKUP(V4,INDIRECT($A4&amp;$B4),COLUMNS(INDIRECT($A4&amp;$B4))))</f>
        <v>0</v>
      </c>
      <c r="X4" s="16">
        <f t="shared" ref="X4:X51" si="7">IF(AND(V4&gt;0,T4="No PB"),1,IF(V4&gt;T4,1,0))</f>
        <v>0</v>
      </c>
      <c r="Y4" s="16">
        <f t="shared" ref="Y4:Y51" ca="1" si="8">W4+X4</f>
        <v>0</v>
      </c>
      <c r="Z4" s="40"/>
      <c r="AA4" s="44"/>
      <c r="AB4" s="30"/>
      <c r="AC4">
        <f t="shared" ref="AC4:AC47" ca="1" si="9">IF(H4="",0,VLOOKUP(AB4,INDIRECT($A4&amp;$B4),COLUMNS(INDIRECT($A4&amp;$B4))))</f>
        <v>0</v>
      </c>
      <c r="AD4" s="16">
        <f t="shared" ref="AD4:AD51" si="10">IF(AND(AB4&gt;0,Z4="No PB"),1,IF(AB4&gt;Z4,1,0))</f>
        <v>0</v>
      </c>
      <c r="AE4" s="16">
        <f t="shared" ref="AE4:AE51" ca="1" si="11">AC4+AD4</f>
        <v>0</v>
      </c>
      <c r="AF4" s="77">
        <f t="shared" ref="AF4:AF51" ca="1" si="12">LARGE(AJ4:AM4,1)+LARGE(AJ4:AM4,2)+LARGE(AJ4:AM4,3)</f>
        <v>0</v>
      </c>
      <c r="AG4"/>
      <c r="AH4"/>
      <c r="AI4"/>
      <c r="AJ4" s="16">
        <f t="shared" ref="AJ4:AJ51" ca="1" si="13">M4</f>
        <v>0</v>
      </c>
      <c r="AK4" s="16">
        <f t="shared" ref="AK4:AK51" ca="1" si="14">S4</f>
        <v>0</v>
      </c>
      <c r="AL4" s="16">
        <f t="shared" ref="AL4:AL51" ca="1" si="15">Y4</f>
        <v>0</v>
      </c>
      <c r="AM4" s="16">
        <f t="shared" ref="AM4:AM51" ca="1" si="16">AE4</f>
        <v>0</v>
      </c>
    </row>
    <row r="5" spans="1:39" x14ac:dyDescent="0.25">
      <c r="A5" s="16" t="s">
        <v>67</v>
      </c>
      <c r="B5" s="17" t="s">
        <v>32</v>
      </c>
      <c r="C5" t="s">
        <v>334</v>
      </c>
      <c r="D5" s="16" t="s">
        <v>135</v>
      </c>
      <c r="E5" t="s">
        <v>306</v>
      </c>
      <c r="F5" t="s">
        <v>329</v>
      </c>
      <c r="G5" s="23" t="s">
        <v>332</v>
      </c>
      <c r="H5" s="19">
        <v>22.49</v>
      </c>
      <c r="K5">
        <f t="shared" ca="1" si="0"/>
        <v>0</v>
      </c>
      <c r="L5" s="16">
        <f t="shared" si="1"/>
        <v>0</v>
      </c>
      <c r="M5" s="31">
        <f t="shared" ca="1" si="2"/>
        <v>0</v>
      </c>
      <c r="N5" s="30"/>
      <c r="O5" s="94" t="s">
        <v>342</v>
      </c>
      <c r="P5" s="30">
        <v>27.2</v>
      </c>
      <c r="Q5">
        <f t="shared" ca="1" si="3"/>
        <v>0</v>
      </c>
      <c r="R5" s="16">
        <f t="shared" si="4"/>
        <v>1</v>
      </c>
      <c r="S5" s="46">
        <f t="shared" ca="1" si="5"/>
        <v>1</v>
      </c>
      <c r="T5" s="30"/>
      <c r="U5" s="44"/>
      <c r="V5" s="30"/>
      <c r="W5">
        <f t="shared" ca="1" si="6"/>
        <v>0</v>
      </c>
      <c r="X5" s="16">
        <f t="shared" si="7"/>
        <v>0</v>
      </c>
      <c r="Y5" s="16">
        <f t="shared" ca="1" si="8"/>
        <v>0</v>
      </c>
      <c r="Z5" s="40"/>
      <c r="AA5" s="44"/>
      <c r="AB5" s="30"/>
      <c r="AC5">
        <f t="shared" ca="1" si="9"/>
        <v>0</v>
      </c>
      <c r="AD5" s="16">
        <f t="shared" si="10"/>
        <v>0</v>
      </c>
      <c r="AE5" s="16">
        <f t="shared" ca="1" si="11"/>
        <v>0</v>
      </c>
      <c r="AF5" s="77">
        <f t="shared" ca="1" si="12"/>
        <v>1</v>
      </c>
      <c r="AG5"/>
      <c r="AH5"/>
      <c r="AI5"/>
      <c r="AJ5" s="16">
        <f t="shared" ca="1" si="13"/>
        <v>0</v>
      </c>
      <c r="AK5" s="16">
        <f t="shared" ca="1" si="14"/>
        <v>1</v>
      </c>
      <c r="AL5" s="16">
        <f t="shared" ca="1" si="15"/>
        <v>0</v>
      </c>
      <c r="AM5" s="16">
        <f t="shared" ca="1" si="16"/>
        <v>0</v>
      </c>
    </row>
    <row r="6" spans="1:39" x14ac:dyDescent="0.25">
      <c r="A6" s="86" t="s">
        <v>67</v>
      </c>
      <c r="B6" s="17" t="s">
        <v>32</v>
      </c>
      <c r="C6" t="s">
        <v>335</v>
      </c>
      <c r="D6" s="16" t="s">
        <v>101</v>
      </c>
      <c r="E6" t="s">
        <v>330</v>
      </c>
      <c r="F6" t="s">
        <v>331</v>
      </c>
      <c r="G6" s="23" t="s">
        <v>64</v>
      </c>
      <c r="H6" s="65">
        <v>21.97</v>
      </c>
      <c r="I6" s="88" t="s">
        <v>342</v>
      </c>
      <c r="J6" s="30">
        <v>20.83</v>
      </c>
      <c r="K6">
        <f t="shared" ca="1" si="0"/>
        <v>0</v>
      </c>
      <c r="L6" s="16">
        <f t="shared" si="1"/>
        <v>0</v>
      </c>
      <c r="M6" s="31">
        <f t="shared" ca="1" si="2"/>
        <v>0</v>
      </c>
      <c r="N6" s="30"/>
      <c r="O6" s="94"/>
      <c r="P6" s="30"/>
      <c r="Q6">
        <f t="shared" ca="1" si="3"/>
        <v>0</v>
      </c>
      <c r="R6" s="16">
        <f t="shared" si="4"/>
        <v>0</v>
      </c>
      <c r="S6" s="46">
        <f t="shared" ca="1" si="5"/>
        <v>0</v>
      </c>
      <c r="T6" s="30"/>
      <c r="U6" s="44"/>
      <c r="V6" s="30"/>
      <c r="W6">
        <f t="shared" ca="1" si="6"/>
        <v>0</v>
      </c>
      <c r="X6" s="16">
        <f t="shared" si="7"/>
        <v>0</v>
      </c>
      <c r="Y6" s="16">
        <f t="shared" ca="1" si="8"/>
        <v>0</v>
      </c>
      <c r="Z6" s="40"/>
      <c r="AA6" s="44"/>
      <c r="AB6" s="30"/>
      <c r="AC6">
        <f t="shared" ca="1" si="9"/>
        <v>0</v>
      </c>
      <c r="AD6" s="16">
        <f t="shared" si="10"/>
        <v>0</v>
      </c>
      <c r="AE6" s="16">
        <f t="shared" ca="1" si="11"/>
        <v>0</v>
      </c>
      <c r="AF6" s="77">
        <f t="shared" ca="1" si="12"/>
        <v>0</v>
      </c>
      <c r="AG6"/>
      <c r="AH6"/>
      <c r="AI6"/>
      <c r="AJ6" s="16">
        <f t="shared" ca="1" si="13"/>
        <v>0</v>
      </c>
      <c r="AK6" s="16">
        <f t="shared" ca="1" si="14"/>
        <v>0</v>
      </c>
      <c r="AL6" s="16">
        <f t="shared" ca="1" si="15"/>
        <v>0</v>
      </c>
      <c r="AM6" s="16">
        <f t="shared" ca="1" si="16"/>
        <v>0</v>
      </c>
    </row>
    <row r="7" spans="1:39" x14ac:dyDescent="0.25">
      <c r="A7" s="86" t="s">
        <v>67</v>
      </c>
      <c r="B7" s="17" t="s">
        <v>32</v>
      </c>
      <c r="C7" t="s">
        <v>412</v>
      </c>
      <c r="D7" s="16" t="s">
        <v>68</v>
      </c>
      <c r="E7" t="s">
        <v>348</v>
      </c>
      <c r="F7" t="s">
        <v>349</v>
      </c>
      <c r="G7" s="23" t="s">
        <v>392</v>
      </c>
      <c r="H7" s="65"/>
      <c r="K7"/>
      <c r="N7" s="30"/>
      <c r="O7" s="94">
        <v>14</v>
      </c>
      <c r="P7" s="30">
        <v>33.090000000000003</v>
      </c>
      <c r="Q7">
        <f t="shared" ref="Q7:Q8" ca="1" si="17">IF(B7="",0,VLOOKUP(P7,INDIRECT($A7&amp;$B7),COLUMNS(INDIRECT($A7&amp;$B7))))</f>
        <v>0</v>
      </c>
      <c r="R7" s="16">
        <f t="shared" ref="R7:R8" si="18">IF(AND(P7&gt;0,N7="No PB"),1,IF(P7&gt;N7,1,0))</f>
        <v>1</v>
      </c>
      <c r="S7" s="46">
        <f t="shared" ref="S7:S8" ca="1" si="19">Q7+R7</f>
        <v>1</v>
      </c>
      <c r="T7" s="30"/>
      <c r="U7" s="44"/>
      <c r="V7" s="30"/>
      <c r="W7">
        <f t="shared" ref="W7:W9" ca="1" si="20">IF(B7="",0,VLOOKUP(V7,INDIRECT($A7&amp;$B7),COLUMNS(INDIRECT($A7&amp;$B7))))</f>
        <v>0</v>
      </c>
      <c r="X7" s="16">
        <f t="shared" ref="X7:X8" si="21">IF(AND(V7&gt;0,T7="No PB"),1,IF(V7&gt;T7,1,0))</f>
        <v>0</v>
      </c>
      <c r="Y7" s="16">
        <f t="shared" ref="Y7:Y8" ca="1" si="22">W7+X7</f>
        <v>0</v>
      </c>
      <c r="Z7" s="40"/>
      <c r="AA7" s="44"/>
      <c r="AB7" s="30"/>
      <c r="AC7">
        <f t="shared" ref="AC7:AC9" ca="1" si="23">IF(H7="",0,VLOOKUP(AB7,INDIRECT($A7&amp;$B7),COLUMNS(INDIRECT($A7&amp;$B7))))</f>
        <v>0</v>
      </c>
      <c r="AD7" s="16">
        <f t="shared" ref="AD7:AD8" si="24">IF(AND(AB7&gt;0,Z7="No PB"),1,IF(AB7&gt;Z7,1,0))</f>
        <v>0</v>
      </c>
      <c r="AE7" s="16">
        <f t="shared" ref="AE7:AE8" ca="1" si="25">AC7+AD7</f>
        <v>0</v>
      </c>
      <c r="AF7" s="77">
        <f t="shared" ref="AF7:AF8" ca="1" si="26">LARGE(AJ7:AM7,1)+LARGE(AJ7:AM7,2)+LARGE(AJ7:AM7,3)</f>
        <v>1</v>
      </c>
      <c r="AG7"/>
      <c r="AH7"/>
      <c r="AI7"/>
      <c r="AJ7" s="16">
        <f t="shared" ref="AJ7:AJ8" si="27">M7</f>
        <v>0</v>
      </c>
      <c r="AK7" s="16">
        <f t="shared" ref="AK7:AK8" ca="1" si="28">S7</f>
        <v>1</v>
      </c>
      <c r="AL7" s="16">
        <f t="shared" ref="AL7:AL8" ca="1" si="29">Y7</f>
        <v>0</v>
      </c>
      <c r="AM7" s="16">
        <f t="shared" ref="AM7:AM8" ca="1" si="30">AE7</f>
        <v>0</v>
      </c>
    </row>
    <row r="8" spans="1:39" x14ac:dyDescent="0.25">
      <c r="A8" s="86" t="s">
        <v>67</v>
      </c>
      <c r="B8" s="17" t="s">
        <v>32</v>
      </c>
      <c r="C8" t="s">
        <v>367</v>
      </c>
      <c r="D8" s="16" t="s">
        <v>101</v>
      </c>
      <c r="E8" t="s">
        <v>170</v>
      </c>
      <c r="F8" t="s">
        <v>368</v>
      </c>
      <c r="G8" s="23" t="s">
        <v>227</v>
      </c>
      <c r="H8" s="65"/>
      <c r="K8"/>
      <c r="N8" s="30">
        <v>35.76</v>
      </c>
      <c r="O8" s="94">
        <v>14</v>
      </c>
      <c r="P8" s="30">
        <v>27.85</v>
      </c>
      <c r="Q8">
        <f t="shared" ca="1" si="17"/>
        <v>0</v>
      </c>
      <c r="R8" s="16">
        <f t="shared" si="18"/>
        <v>0</v>
      </c>
      <c r="S8" s="46">
        <f t="shared" ca="1" si="19"/>
        <v>0</v>
      </c>
      <c r="T8" s="30"/>
      <c r="U8" s="44"/>
      <c r="V8" s="30"/>
      <c r="W8">
        <f t="shared" ca="1" si="20"/>
        <v>0</v>
      </c>
      <c r="X8" s="16">
        <f t="shared" si="21"/>
        <v>0</v>
      </c>
      <c r="Y8" s="16">
        <f t="shared" ca="1" si="22"/>
        <v>0</v>
      </c>
      <c r="Z8" s="40"/>
      <c r="AA8" s="44"/>
      <c r="AB8" s="30"/>
      <c r="AC8">
        <f t="shared" ca="1" si="23"/>
        <v>0</v>
      </c>
      <c r="AD8" s="16">
        <f t="shared" si="24"/>
        <v>0</v>
      </c>
      <c r="AE8" s="16">
        <f t="shared" ca="1" si="25"/>
        <v>0</v>
      </c>
      <c r="AF8" s="77">
        <f t="shared" ca="1" si="26"/>
        <v>0</v>
      </c>
      <c r="AG8"/>
      <c r="AH8"/>
      <c r="AI8"/>
      <c r="AJ8" s="16">
        <f t="shared" si="27"/>
        <v>0</v>
      </c>
      <c r="AK8" s="16">
        <f t="shared" ca="1" si="28"/>
        <v>0</v>
      </c>
      <c r="AL8" s="16">
        <f t="shared" ca="1" si="29"/>
        <v>0</v>
      </c>
      <c r="AM8" s="16">
        <f t="shared" ca="1" si="30"/>
        <v>0</v>
      </c>
    </row>
    <row r="9" spans="1:39" x14ac:dyDescent="0.25">
      <c r="A9" s="86" t="s">
        <v>67</v>
      </c>
      <c r="B9" s="17" t="s">
        <v>32</v>
      </c>
      <c r="C9"/>
      <c r="D9" s="16" t="s">
        <v>101</v>
      </c>
      <c r="E9" t="s">
        <v>410</v>
      </c>
      <c r="F9" t="s">
        <v>411</v>
      </c>
      <c r="G9" s="23" t="s">
        <v>402</v>
      </c>
      <c r="H9" s="65"/>
      <c r="K9"/>
      <c r="N9" s="30"/>
      <c r="O9" s="94">
        <v>14</v>
      </c>
      <c r="P9" s="30">
        <v>23.51</v>
      </c>
      <c r="Q9"/>
      <c r="T9" s="30"/>
      <c r="U9" s="44"/>
      <c r="V9" s="30"/>
      <c r="W9">
        <f t="shared" ca="1" si="20"/>
        <v>0</v>
      </c>
      <c r="Z9" s="40"/>
      <c r="AA9" s="44"/>
      <c r="AB9" s="30"/>
      <c r="AC9">
        <f t="shared" ca="1" si="23"/>
        <v>0</v>
      </c>
      <c r="AF9" s="77"/>
      <c r="AG9"/>
      <c r="AH9"/>
      <c r="AI9"/>
    </row>
    <row r="10" spans="1:39" x14ac:dyDescent="0.25">
      <c r="A10" s="86" t="s">
        <v>67</v>
      </c>
      <c r="B10" s="17" t="s">
        <v>37</v>
      </c>
      <c r="C10" s="17" t="s">
        <v>97</v>
      </c>
      <c r="D10" s="16" t="s">
        <v>68</v>
      </c>
      <c r="E10" s="16" t="s">
        <v>121</v>
      </c>
      <c r="F10" s="16" t="s">
        <v>122</v>
      </c>
      <c r="G10" s="16" t="s">
        <v>123</v>
      </c>
      <c r="H10" s="37">
        <v>26</v>
      </c>
      <c r="I10" s="88" t="s">
        <v>343</v>
      </c>
      <c r="J10" s="30">
        <v>28.45</v>
      </c>
      <c r="K10">
        <f t="shared" ca="1" si="0"/>
        <v>0</v>
      </c>
      <c r="L10" s="16">
        <f t="shared" si="1"/>
        <v>1</v>
      </c>
      <c r="M10" s="31">
        <f t="shared" ca="1" si="2"/>
        <v>1</v>
      </c>
      <c r="N10" s="30">
        <v>28.45</v>
      </c>
      <c r="O10" s="94">
        <v>14</v>
      </c>
      <c r="P10" s="30">
        <v>33.090000000000003</v>
      </c>
      <c r="Q10">
        <f t="shared" ca="1" si="3"/>
        <v>1</v>
      </c>
      <c r="R10" s="16">
        <f t="shared" si="4"/>
        <v>1</v>
      </c>
      <c r="S10" s="46">
        <f t="shared" ca="1" si="5"/>
        <v>2</v>
      </c>
      <c r="T10" s="30"/>
      <c r="U10" s="44"/>
      <c r="V10" s="30"/>
      <c r="W10">
        <f t="shared" ca="1" si="6"/>
        <v>0</v>
      </c>
      <c r="X10" s="16">
        <f t="shared" si="7"/>
        <v>0</v>
      </c>
      <c r="Y10" s="16">
        <f t="shared" ca="1" si="8"/>
        <v>0</v>
      </c>
      <c r="Z10" s="40"/>
      <c r="AA10" s="44"/>
      <c r="AB10" s="30"/>
      <c r="AC10">
        <f t="shared" ca="1" si="9"/>
        <v>0</v>
      </c>
      <c r="AD10" s="16">
        <f t="shared" si="10"/>
        <v>0</v>
      </c>
      <c r="AE10" s="16">
        <f t="shared" ca="1" si="11"/>
        <v>0</v>
      </c>
      <c r="AF10" s="77">
        <f t="shared" ca="1" si="12"/>
        <v>3</v>
      </c>
      <c r="AG10"/>
      <c r="AH10"/>
      <c r="AI10"/>
      <c r="AJ10" s="16">
        <f t="shared" ca="1" si="13"/>
        <v>1</v>
      </c>
      <c r="AK10" s="16">
        <f t="shared" ca="1" si="14"/>
        <v>2</v>
      </c>
      <c r="AL10" s="16">
        <f t="shared" ca="1" si="15"/>
        <v>0</v>
      </c>
      <c r="AM10" s="16">
        <f t="shared" ca="1" si="16"/>
        <v>0</v>
      </c>
    </row>
    <row r="11" spans="1:39" x14ac:dyDescent="0.25">
      <c r="A11" s="86" t="s">
        <v>67</v>
      </c>
      <c r="B11" s="17" t="s">
        <v>37</v>
      </c>
      <c r="D11" s="16" t="s">
        <v>68</v>
      </c>
      <c r="E11" s="16" t="s">
        <v>270</v>
      </c>
      <c r="F11" s="16" t="s">
        <v>271</v>
      </c>
      <c r="G11" s="16" t="s">
        <v>272</v>
      </c>
      <c r="H11" s="65">
        <v>28.04</v>
      </c>
      <c r="I11" s="88" t="s">
        <v>343</v>
      </c>
      <c r="J11" s="30">
        <v>26.73</v>
      </c>
      <c r="K11">
        <f t="shared" ca="1" si="0"/>
        <v>0</v>
      </c>
      <c r="L11" s="16">
        <f t="shared" si="1"/>
        <v>0</v>
      </c>
      <c r="M11" s="31">
        <f t="shared" ca="1" si="2"/>
        <v>0</v>
      </c>
      <c r="N11" s="30"/>
      <c r="O11" s="94" t="s">
        <v>343</v>
      </c>
      <c r="P11" s="30">
        <v>26.76</v>
      </c>
      <c r="Q11">
        <f t="shared" ca="1" si="3"/>
        <v>0</v>
      </c>
      <c r="R11" s="16">
        <f t="shared" si="4"/>
        <v>1</v>
      </c>
      <c r="S11" s="46">
        <f t="shared" ca="1" si="5"/>
        <v>1</v>
      </c>
      <c r="T11" s="30"/>
      <c r="U11" s="44"/>
      <c r="V11" s="30"/>
      <c r="W11">
        <f t="shared" ca="1" si="6"/>
        <v>0</v>
      </c>
      <c r="X11" s="16">
        <f t="shared" si="7"/>
        <v>0</v>
      </c>
      <c r="Y11" s="16">
        <f t="shared" ca="1" si="8"/>
        <v>0</v>
      </c>
      <c r="Z11" s="40"/>
      <c r="AA11" s="44"/>
      <c r="AB11" s="30"/>
      <c r="AC11">
        <f t="shared" ca="1" si="9"/>
        <v>0</v>
      </c>
      <c r="AD11" s="16">
        <f t="shared" si="10"/>
        <v>0</v>
      </c>
      <c r="AE11" s="16">
        <f t="shared" ca="1" si="11"/>
        <v>0</v>
      </c>
      <c r="AF11" s="77">
        <f t="shared" ca="1" si="12"/>
        <v>1</v>
      </c>
      <c r="AG11"/>
      <c r="AH11"/>
      <c r="AI11"/>
      <c r="AJ11" s="16">
        <f t="shared" ca="1" si="13"/>
        <v>0</v>
      </c>
      <c r="AK11" s="16">
        <f t="shared" ca="1" si="14"/>
        <v>1</v>
      </c>
      <c r="AL11" s="16">
        <f t="shared" ca="1" si="15"/>
        <v>0</v>
      </c>
      <c r="AM11" s="16">
        <f t="shared" ca="1" si="16"/>
        <v>0</v>
      </c>
    </row>
    <row r="12" spans="1:39" x14ac:dyDescent="0.25">
      <c r="A12" s="86" t="s">
        <v>67</v>
      </c>
      <c r="B12" s="17" t="s">
        <v>37</v>
      </c>
      <c r="D12" s="16" t="s">
        <v>68</v>
      </c>
      <c r="E12" s="16" t="s">
        <v>283</v>
      </c>
      <c r="F12" s="16" t="s">
        <v>284</v>
      </c>
      <c r="G12" s="16" t="s">
        <v>282</v>
      </c>
      <c r="H12" s="65">
        <v>18.88</v>
      </c>
      <c r="I12" s="88">
        <v>6</v>
      </c>
      <c r="J12" s="30">
        <v>17.38</v>
      </c>
      <c r="K12">
        <f t="shared" ca="1" si="0"/>
        <v>0</v>
      </c>
      <c r="L12" s="16">
        <f t="shared" si="1"/>
        <v>0</v>
      </c>
      <c r="M12" s="31">
        <f t="shared" ca="1" si="2"/>
        <v>0</v>
      </c>
      <c r="N12" s="30"/>
      <c r="O12" s="94"/>
      <c r="P12" s="30"/>
      <c r="Q12">
        <f t="shared" ca="1" si="3"/>
        <v>0</v>
      </c>
      <c r="R12" s="16">
        <f t="shared" si="4"/>
        <v>0</v>
      </c>
      <c r="S12" s="46">
        <f t="shared" ca="1" si="5"/>
        <v>0</v>
      </c>
      <c r="T12" s="30"/>
      <c r="U12" s="44"/>
      <c r="V12" s="30"/>
      <c r="W12">
        <f t="shared" ca="1" si="6"/>
        <v>0</v>
      </c>
      <c r="X12" s="16">
        <f t="shared" si="7"/>
        <v>0</v>
      </c>
      <c r="Y12" s="16">
        <f t="shared" ca="1" si="8"/>
        <v>0</v>
      </c>
      <c r="Z12" s="40"/>
      <c r="AA12" s="44"/>
      <c r="AB12" s="30"/>
      <c r="AC12">
        <f t="shared" ca="1" si="9"/>
        <v>0</v>
      </c>
      <c r="AD12" s="16">
        <f t="shared" si="10"/>
        <v>0</v>
      </c>
      <c r="AE12" s="16">
        <f t="shared" ca="1" si="11"/>
        <v>0</v>
      </c>
      <c r="AF12" s="77">
        <f t="shared" ca="1" si="12"/>
        <v>0</v>
      </c>
      <c r="AG12"/>
      <c r="AH12"/>
      <c r="AI12"/>
      <c r="AJ12" s="16">
        <f t="shared" ca="1" si="13"/>
        <v>0</v>
      </c>
      <c r="AK12" s="16">
        <f t="shared" ca="1" si="14"/>
        <v>0</v>
      </c>
      <c r="AL12" s="16">
        <f t="shared" ca="1" si="15"/>
        <v>0</v>
      </c>
      <c r="AM12" s="16">
        <f t="shared" ca="1" si="16"/>
        <v>0</v>
      </c>
    </row>
    <row r="13" spans="1:39" x14ac:dyDescent="0.25">
      <c r="A13" s="86" t="s">
        <v>67</v>
      </c>
      <c r="B13" s="17" t="s">
        <v>37</v>
      </c>
      <c r="D13" s="16" t="s">
        <v>68</v>
      </c>
      <c r="E13" s="16" t="s">
        <v>177</v>
      </c>
      <c r="F13" s="16" t="s">
        <v>298</v>
      </c>
      <c r="G13" s="16" t="s">
        <v>108</v>
      </c>
      <c r="H13" s="65">
        <v>31.24</v>
      </c>
      <c r="I13" s="88">
        <v>14</v>
      </c>
      <c r="J13" s="30">
        <v>28.29</v>
      </c>
      <c r="K13">
        <f t="shared" ca="1" si="0"/>
        <v>0</v>
      </c>
      <c r="L13" s="16">
        <f t="shared" si="1"/>
        <v>0</v>
      </c>
      <c r="M13" s="31">
        <f t="shared" ca="1" si="2"/>
        <v>0</v>
      </c>
      <c r="N13" s="30"/>
      <c r="O13" s="94" t="s">
        <v>343</v>
      </c>
      <c r="P13" s="30">
        <v>27.71</v>
      </c>
      <c r="Q13">
        <f t="shared" ca="1" si="3"/>
        <v>0</v>
      </c>
      <c r="R13" s="16">
        <f t="shared" si="4"/>
        <v>1</v>
      </c>
      <c r="S13" s="46">
        <f t="shared" ca="1" si="5"/>
        <v>1</v>
      </c>
      <c r="T13" s="30"/>
      <c r="U13" s="44"/>
      <c r="V13" s="30"/>
      <c r="W13">
        <f t="shared" ca="1" si="6"/>
        <v>0</v>
      </c>
      <c r="X13" s="16">
        <f t="shared" si="7"/>
        <v>0</v>
      </c>
      <c r="Y13" s="16">
        <f t="shared" ca="1" si="8"/>
        <v>0</v>
      </c>
      <c r="Z13" s="40"/>
      <c r="AA13" s="44"/>
      <c r="AB13" s="30"/>
      <c r="AC13">
        <f t="shared" ca="1" si="9"/>
        <v>0</v>
      </c>
      <c r="AD13" s="16">
        <f t="shared" si="10"/>
        <v>0</v>
      </c>
      <c r="AE13" s="16">
        <f t="shared" ca="1" si="11"/>
        <v>0</v>
      </c>
      <c r="AF13" s="77">
        <f t="shared" ca="1" si="12"/>
        <v>1</v>
      </c>
      <c r="AG13"/>
      <c r="AH13"/>
      <c r="AI13"/>
      <c r="AJ13" s="16">
        <f t="shared" ca="1" si="13"/>
        <v>0</v>
      </c>
      <c r="AK13" s="16">
        <f t="shared" ca="1" si="14"/>
        <v>1</v>
      </c>
      <c r="AL13" s="16">
        <f t="shared" ca="1" si="15"/>
        <v>0</v>
      </c>
      <c r="AM13" s="16">
        <f t="shared" ca="1" si="16"/>
        <v>0</v>
      </c>
    </row>
    <row r="14" spans="1:39" x14ac:dyDescent="0.25">
      <c r="A14" s="86" t="s">
        <v>67</v>
      </c>
      <c r="B14" s="17" t="s">
        <v>37</v>
      </c>
      <c r="C14" s="17" t="s">
        <v>313</v>
      </c>
      <c r="D14" s="16" t="s">
        <v>68</v>
      </c>
      <c r="E14" s="16" t="s">
        <v>314</v>
      </c>
      <c r="F14" s="16" t="s">
        <v>311</v>
      </c>
      <c r="G14" s="16" t="s">
        <v>312</v>
      </c>
      <c r="H14" s="65">
        <v>20.57</v>
      </c>
      <c r="I14" s="88" t="s">
        <v>342</v>
      </c>
      <c r="J14" s="30">
        <v>20.12</v>
      </c>
      <c r="K14">
        <f t="shared" ca="1" si="0"/>
        <v>0</v>
      </c>
      <c r="L14" s="16">
        <f t="shared" si="1"/>
        <v>0</v>
      </c>
      <c r="M14" s="31">
        <f t="shared" ca="1" si="2"/>
        <v>0</v>
      </c>
      <c r="N14" s="30"/>
      <c r="O14" s="94" t="s">
        <v>342</v>
      </c>
      <c r="P14" s="30">
        <v>17.22</v>
      </c>
      <c r="Q14">
        <f t="shared" ca="1" si="3"/>
        <v>0</v>
      </c>
      <c r="R14" s="16">
        <f t="shared" si="4"/>
        <v>1</v>
      </c>
      <c r="S14" s="46">
        <f t="shared" ca="1" si="5"/>
        <v>1</v>
      </c>
      <c r="T14" s="30"/>
      <c r="U14" s="44"/>
      <c r="V14" s="30"/>
      <c r="W14">
        <f t="shared" ca="1" si="6"/>
        <v>0</v>
      </c>
      <c r="X14" s="16">
        <f t="shared" si="7"/>
        <v>0</v>
      </c>
      <c r="Y14" s="16">
        <f t="shared" ca="1" si="8"/>
        <v>0</v>
      </c>
      <c r="Z14" s="40"/>
      <c r="AA14" s="44"/>
      <c r="AB14" s="30"/>
      <c r="AC14">
        <f t="shared" ca="1" si="9"/>
        <v>0</v>
      </c>
      <c r="AD14" s="16">
        <f t="shared" si="10"/>
        <v>0</v>
      </c>
      <c r="AE14" s="16">
        <f t="shared" ca="1" si="11"/>
        <v>0</v>
      </c>
      <c r="AF14" s="77">
        <f t="shared" ca="1" si="12"/>
        <v>1</v>
      </c>
      <c r="AG14"/>
      <c r="AH14"/>
      <c r="AI14"/>
      <c r="AJ14" s="16">
        <f t="shared" ca="1" si="13"/>
        <v>0</v>
      </c>
      <c r="AK14" s="16">
        <f t="shared" ca="1" si="14"/>
        <v>1</v>
      </c>
      <c r="AL14" s="16">
        <f t="shared" ca="1" si="15"/>
        <v>0</v>
      </c>
      <c r="AM14" s="16">
        <f t="shared" ca="1" si="16"/>
        <v>0</v>
      </c>
    </row>
    <row r="15" spans="1:39" x14ac:dyDescent="0.25">
      <c r="A15" s="86" t="s">
        <v>67</v>
      </c>
      <c r="B15" s="17" t="s">
        <v>37</v>
      </c>
      <c r="C15" s="17" t="s">
        <v>387</v>
      </c>
      <c r="D15" s="16" t="s">
        <v>68</v>
      </c>
      <c r="E15" s="16" t="s">
        <v>246</v>
      </c>
      <c r="F15" s="16" t="s">
        <v>233</v>
      </c>
      <c r="G15" s="16" t="s">
        <v>372</v>
      </c>
      <c r="H15" s="65"/>
      <c r="K15"/>
      <c r="N15" s="30">
        <v>6.72</v>
      </c>
      <c r="O15" s="94" t="s">
        <v>343</v>
      </c>
      <c r="P15" s="30">
        <v>15.68</v>
      </c>
      <c r="Q15">
        <f t="shared" ref="Q15" ca="1" si="31">IF(B15="",0,VLOOKUP(P15,INDIRECT($A15&amp;$B15),COLUMNS(INDIRECT($A15&amp;$B15))))</f>
        <v>0</v>
      </c>
      <c r="R15" s="16">
        <f t="shared" ref="R15" si="32">IF(AND(P15&gt;0,N15="No PB"),1,IF(P15&gt;N15,1,0))</f>
        <v>1</v>
      </c>
      <c r="S15" s="46">
        <f t="shared" ref="S15" ca="1" si="33">Q15+R15</f>
        <v>1</v>
      </c>
      <c r="T15" s="30"/>
      <c r="U15" s="44"/>
      <c r="V15" s="30"/>
      <c r="W15">
        <f t="shared" ref="W15" ca="1" si="34">IF(B15="",0,VLOOKUP(V15,INDIRECT($A15&amp;$B15),COLUMNS(INDIRECT($A15&amp;$B15))))</f>
        <v>0</v>
      </c>
      <c r="X15" s="16">
        <f t="shared" ref="X15" si="35">IF(AND(V15&gt;0,T15="No PB"),1,IF(V15&gt;T15,1,0))</f>
        <v>0</v>
      </c>
      <c r="Y15" s="16">
        <f t="shared" ref="Y15" ca="1" si="36">W15+X15</f>
        <v>0</v>
      </c>
      <c r="Z15" s="40"/>
      <c r="AA15" s="44"/>
      <c r="AB15" s="30"/>
      <c r="AC15">
        <f t="shared" ref="AC15" ca="1" si="37">IF(H15="",0,VLOOKUP(AB15,INDIRECT($A15&amp;$B15),COLUMNS(INDIRECT($A15&amp;$B15))))</f>
        <v>0</v>
      </c>
      <c r="AD15" s="16">
        <f t="shared" ref="AD15" si="38">IF(AND(AB15&gt;0,Z15="No PB"),1,IF(AB15&gt;Z15,1,0))</f>
        <v>0</v>
      </c>
      <c r="AE15" s="16">
        <f t="shared" ref="AE15" ca="1" si="39">AC15+AD15</f>
        <v>0</v>
      </c>
      <c r="AF15" s="77">
        <f t="shared" ref="AF15" ca="1" si="40">LARGE(AJ15:AM15,1)+LARGE(AJ15:AM15,2)+LARGE(AJ15:AM15,3)</f>
        <v>1</v>
      </c>
      <c r="AG15"/>
      <c r="AH15"/>
      <c r="AI15"/>
      <c r="AJ15" s="16">
        <f t="shared" ref="AJ15" si="41">M15</f>
        <v>0</v>
      </c>
      <c r="AK15" s="16">
        <f t="shared" ref="AK15" ca="1" si="42">S15</f>
        <v>1</v>
      </c>
      <c r="AL15" s="16">
        <f t="shared" ref="AL15" ca="1" si="43">Y15</f>
        <v>0</v>
      </c>
      <c r="AM15" s="16">
        <f t="shared" ref="AM15" ca="1" si="44">AE15</f>
        <v>0</v>
      </c>
    </row>
    <row r="16" spans="1:39" x14ac:dyDescent="0.25">
      <c r="A16" s="86" t="s">
        <v>67</v>
      </c>
      <c r="B16" s="17" t="s">
        <v>36</v>
      </c>
      <c r="D16" s="16" t="s">
        <v>68</v>
      </c>
      <c r="E16" t="s">
        <v>158</v>
      </c>
      <c r="F16" t="s">
        <v>178</v>
      </c>
      <c r="G16" t="s">
        <v>179</v>
      </c>
      <c r="H16" s="65">
        <v>12.07</v>
      </c>
      <c r="I16" s="88">
        <v>6</v>
      </c>
      <c r="J16" s="30">
        <v>16.45</v>
      </c>
      <c r="K16">
        <f t="shared" ca="1" si="0"/>
        <v>1</v>
      </c>
      <c r="L16" s="16">
        <f t="shared" si="1"/>
        <v>1</v>
      </c>
      <c r="M16" s="31">
        <f t="shared" ca="1" si="2"/>
        <v>2</v>
      </c>
      <c r="N16" s="30">
        <v>16.45</v>
      </c>
      <c r="O16" s="94">
        <v>6</v>
      </c>
      <c r="P16" s="30">
        <v>17.350000000000001</v>
      </c>
      <c r="Q16">
        <f t="shared" ca="1" si="3"/>
        <v>1</v>
      </c>
      <c r="R16" s="16">
        <f t="shared" si="4"/>
        <v>1</v>
      </c>
      <c r="S16" s="46">
        <f t="shared" ca="1" si="5"/>
        <v>2</v>
      </c>
      <c r="T16" s="30"/>
      <c r="U16" s="44"/>
      <c r="V16" s="30"/>
      <c r="W16">
        <f t="shared" ca="1" si="6"/>
        <v>0</v>
      </c>
      <c r="X16" s="16">
        <f t="shared" si="7"/>
        <v>0</v>
      </c>
      <c r="Y16" s="16">
        <f t="shared" ca="1" si="8"/>
        <v>0</v>
      </c>
      <c r="Z16" s="40"/>
      <c r="AA16" s="44"/>
      <c r="AB16" s="30"/>
      <c r="AC16">
        <f t="shared" ca="1" si="9"/>
        <v>0</v>
      </c>
      <c r="AD16" s="16">
        <f t="shared" si="10"/>
        <v>0</v>
      </c>
      <c r="AE16" s="16">
        <f t="shared" ca="1" si="11"/>
        <v>0</v>
      </c>
      <c r="AF16" s="77">
        <f t="shared" ca="1" si="12"/>
        <v>4</v>
      </c>
      <c r="AG16"/>
      <c r="AH16"/>
      <c r="AI16"/>
      <c r="AJ16" s="16">
        <f t="shared" ca="1" si="13"/>
        <v>2</v>
      </c>
      <c r="AK16" s="16">
        <f t="shared" ca="1" si="14"/>
        <v>2</v>
      </c>
      <c r="AL16" s="16">
        <f t="shared" ca="1" si="15"/>
        <v>0</v>
      </c>
      <c r="AM16" s="16">
        <f t="shared" ca="1" si="16"/>
        <v>0</v>
      </c>
    </row>
    <row r="17" spans="1:39" x14ac:dyDescent="0.25">
      <c r="A17" s="86" t="s">
        <v>67</v>
      </c>
      <c r="B17" s="17" t="s">
        <v>36</v>
      </c>
      <c r="D17" s="16" t="s">
        <v>68</v>
      </c>
      <c r="E17" t="s">
        <v>306</v>
      </c>
      <c r="F17" t="s">
        <v>305</v>
      </c>
      <c r="G17" t="s">
        <v>307</v>
      </c>
      <c r="H17" s="65"/>
      <c r="I17" s="88">
        <v>6</v>
      </c>
      <c r="J17" s="30">
        <v>12.56</v>
      </c>
      <c r="K17">
        <f t="shared" ca="1" si="0"/>
        <v>0</v>
      </c>
      <c r="L17" s="16">
        <f t="shared" si="1"/>
        <v>1</v>
      </c>
      <c r="M17" s="31">
        <f t="shared" ca="1" si="2"/>
        <v>1</v>
      </c>
      <c r="N17" s="30">
        <v>12.56</v>
      </c>
      <c r="O17" s="94"/>
      <c r="P17" s="30"/>
      <c r="Q17">
        <f t="shared" ca="1" si="3"/>
        <v>0</v>
      </c>
      <c r="R17" s="16">
        <f t="shared" si="4"/>
        <v>0</v>
      </c>
      <c r="S17" s="46">
        <f t="shared" ca="1" si="5"/>
        <v>0</v>
      </c>
      <c r="T17" s="30"/>
      <c r="U17" s="44"/>
      <c r="V17" s="30"/>
      <c r="W17">
        <f t="shared" ca="1" si="6"/>
        <v>0</v>
      </c>
      <c r="X17" s="16">
        <f t="shared" si="7"/>
        <v>0</v>
      </c>
      <c r="Y17" s="16">
        <f t="shared" ca="1" si="8"/>
        <v>0</v>
      </c>
      <c r="Z17" s="40"/>
      <c r="AA17" s="44"/>
      <c r="AB17" s="30"/>
      <c r="AC17">
        <f t="shared" ca="1" si="9"/>
        <v>0</v>
      </c>
      <c r="AD17" s="16">
        <f t="shared" si="10"/>
        <v>0</v>
      </c>
      <c r="AE17" s="16">
        <f t="shared" ca="1" si="11"/>
        <v>0</v>
      </c>
      <c r="AF17" s="77">
        <f t="shared" ca="1" si="12"/>
        <v>1</v>
      </c>
      <c r="AG17"/>
      <c r="AH17"/>
      <c r="AI17"/>
      <c r="AJ17" s="16">
        <f t="shared" ca="1" si="13"/>
        <v>1</v>
      </c>
      <c r="AK17" s="16">
        <f t="shared" ca="1" si="14"/>
        <v>0</v>
      </c>
      <c r="AL17" s="16">
        <f t="shared" ca="1" si="15"/>
        <v>0</v>
      </c>
      <c r="AM17" s="16">
        <f t="shared" ca="1" si="16"/>
        <v>0</v>
      </c>
    </row>
    <row r="18" spans="1:39" x14ac:dyDescent="0.25">
      <c r="A18" s="86" t="s">
        <v>67</v>
      </c>
      <c r="B18" s="17" t="s">
        <v>36</v>
      </c>
      <c r="D18" s="16" t="s">
        <v>68</v>
      </c>
      <c r="E18" s="16" t="s">
        <v>383</v>
      </c>
      <c r="F18" s="16" t="s">
        <v>384</v>
      </c>
      <c r="G18" s="16" t="s">
        <v>148</v>
      </c>
      <c r="H18" s="65"/>
      <c r="K18"/>
      <c r="N18" s="30">
        <v>16.440000000000001</v>
      </c>
      <c r="O18" s="94" t="s">
        <v>342</v>
      </c>
      <c r="P18" s="30">
        <v>14.45</v>
      </c>
      <c r="Q18">
        <f t="shared" ca="1" si="3"/>
        <v>0</v>
      </c>
      <c r="R18" s="16">
        <f t="shared" si="4"/>
        <v>0</v>
      </c>
      <c r="S18" s="46">
        <f t="shared" ca="1" si="5"/>
        <v>0</v>
      </c>
      <c r="T18" s="30"/>
      <c r="U18" s="44"/>
      <c r="V18" s="30"/>
      <c r="W18">
        <f t="shared" ca="1" si="6"/>
        <v>0</v>
      </c>
      <c r="Z18" s="40"/>
      <c r="AA18" s="44"/>
      <c r="AB18" s="30"/>
      <c r="AC18">
        <f t="shared" ca="1" si="9"/>
        <v>0</v>
      </c>
      <c r="AF18" s="77"/>
      <c r="AG18"/>
      <c r="AH18"/>
      <c r="AI18"/>
      <c r="AK18" s="16">
        <f t="shared" ca="1" si="14"/>
        <v>0</v>
      </c>
    </row>
    <row r="19" spans="1:39" x14ac:dyDescent="0.25">
      <c r="A19" s="86" t="s">
        <v>67</v>
      </c>
      <c r="B19" s="17" t="s">
        <v>36</v>
      </c>
      <c r="C19" s="17" t="s">
        <v>99</v>
      </c>
      <c r="D19" s="16" t="s">
        <v>68</v>
      </c>
      <c r="E19" s="16" t="s">
        <v>356</v>
      </c>
      <c r="F19" s="16" t="s">
        <v>357</v>
      </c>
      <c r="G19" s="16" t="s">
        <v>354</v>
      </c>
      <c r="H19" s="65"/>
      <c r="K19"/>
      <c r="N19" s="30"/>
      <c r="O19" s="94" t="s">
        <v>343</v>
      </c>
      <c r="P19" s="30">
        <v>9.76</v>
      </c>
      <c r="Q19">
        <f t="shared" ref="Q19" ca="1" si="45">IF(B19="",0,VLOOKUP(P19,INDIRECT($A19&amp;$B19),COLUMNS(INDIRECT($A19&amp;$B19))))</f>
        <v>0</v>
      </c>
      <c r="R19" s="16">
        <f t="shared" ref="R19" si="46">IF(AND(P19&gt;0,N19="No PB"),1,IF(P19&gt;N19,1,0))</f>
        <v>1</v>
      </c>
      <c r="S19" s="46">
        <f t="shared" ref="S19" ca="1" si="47">Q19+R19</f>
        <v>1</v>
      </c>
      <c r="T19" s="30"/>
      <c r="U19" s="44"/>
      <c r="V19" s="30"/>
      <c r="W19">
        <f t="shared" ref="W19" ca="1" si="48">IF(B19="",0,VLOOKUP(V19,INDIRECT($A19&amp;$B19),COLUMNS(INDIRECT($A19&amp;$B19))))</f>
        <v>0</v>
      </c>
      <c r="X19" s="16">
        <f t="shared" ref="X19" si="49">IF(AND(V19&gt;0,T19="No PB"),1,IF(V19&gt;T19,1,0))</f>
        <v>0</v>
      </c>
      <c r="Y19" s="16">
        <f t="shared" ref="Y19" ca="1" si="50">W19+X19</f>
        <v>0</v>
      </c>
      <c r="Z19" s="40"/>
      <c r="AA19" s="44"/>
      <c r="AB19" s="30"/>
      <c r="AC19">
        <f t="shared" ref="AC19" ca="1" si="51">IF(H19="",0,VLOOKUP(AB19,INDIRECT($A19&amp;$B19),COLUMNS(INDIRECT($A19&amp;$B19))))</f>
        <v>0</v>
      </c>
      <c r="AD19" s="16">
        <f t="shared" ref="AD19" si="52">IF(AND(AB19&gt;0,Z19="No PB"),1,IF(AB19&gt;Z19,1,0))</f>
        <v>0</v>
      </c>
      <c r="AE19" s="16">
        <f t="shared" ref="AE19" ca="1" si="53">AC19+AD19</f>
        <v>0</v>
      </c>
      <c r="AF19" s="77">
        <f t="shared" ref="AF19" ca="1" si="54">LARGE(AJ19:AM19,1)+LARGE(AJ19:AM19,2)+LARGE(AJ19:AM19,3)</f>
        <v>1</v>
      </c>
      <c r="AG19"/>
      <c r="AH19"/>
      <c r="AI19"/>
      <c r="AJ19" s="16">
        <f t="shared" ref="AJ19" si="55">M19</f>
        <v>0</v>
      </c>
      <c r="AK19" s="16">
        <f t="shared" ref="AK19" ca="1" si="56">S19</f>
        <v>1</v>
      </c>
      <c r="AL19" s="16">
        <f t="shared" ref="AL19" ca="1" si="57">Y19</f>
        <v>0</v>
      </c>
      <c r="AM19" s="16">
        <f t="shared" ref="AM19" ca="1" si="58">AE19</f>
        <v>0</v>
      </c>
    </row>
    <row r="20" spans="1:39" x14ac:dyDescent="0.25">
      <c r="A20" s="86" t="s">
        <v>67</v>
      </c>
      <c r="B20" s="17" t="s">
        <v>41</v>
      </c>
      <c r="C20" s="17" t="s">
        <v>100</v>
      </c>
      <c r="D20" s="16" t="s">
        <v>119</v>
      </c>
      <c r="E20" s="16" t="s">
        <v>350</v>
      </c>
      <c r="F20" s="16" t="s">
        <v>289</v>
      </c>
      <c r="G20" s="16" t="s">
        <v>123</v>
      </c>
      <c r="H20" s="65">
        <v>26.62</v>
      </c>
      <c r="I20" s="88" t="s">
        <v>343</v>
      </c>
      <c r="J20" s="30">
        <v>26.97</v>
      </c>
      <c r="K20">
        <f t="shared" ca="1" si="0"/>
        <v>6</v>
      </c>
      <c r="L20" s="16">
        <f t="shared" si="1"/>
        <v>1</v>
      </c>
      <c r="M20" s="31">
        <f t="shared" ca="1" si="2"/>
        <v>7</v>
      </c>
      <c r="N20" s="30">
        <v>26.97</v>
      </c>
      <c r="O20" s="94" t="s">
        <v>343</v>
      </c>
      <c r="P20" s="30">
        <v>27.81</v>
      </c>
      <c r="Q20">
        <f t="shared" ca="1" si="3"/>
        <v>6</v>
      </c>
      <c r="R20" s="16">
        <f t="shared" si="4"/>
        <v>1</v>
      </c>
      <c r="S20" s="46">
        <f t="shared" ca="1" si="5"/>
        <v>7</v>
      </c>
      <c r="T20" s="30"/>
      <c r="U20" s="44"/>
      <c r="V20" s="30"/>
      <c r="W20">
        <f t="shared" ca="1" si="6"/>
        <v>0</v>
      </c>
      <c r="X20" s="16">
        <f t="shared" si="7"/>
        <v>0</v>
      </c>
      <c r="Y20" s="16">
        <f t="shared" ca="1" si="8"/>
        <v>0</v>
      </c>
      <c r="Z20" s="40"/>
      <c r="AA20" s="44"/>
      <c r="AB20" s="30"/>
      <c r="AC20">
        <f t="shared" ca="1" si="9"/>
        <v>0</v>
      </c>
      <c r="AD20" s="16">
        <f t="shared" si="10"/>
        <v>0</v>
      </c>
      <c r="AE20" s="16">
        <f t="shared" ca="1" si="11"/>
        <v>0</v>
      </c>
      <c r="AF20" s="77">
        <f t="shared" ca="1" si="12"/>
        <v>14</v>
      </c>
      <c r="AG20"/>
      <c r="AH20"/>
      <c r="AI20"/>
      <c r="AJ20" s="16">
        <f t="shared" ca="1" si="13"/>
        <v>7</v>
      </c>
      <c r="AK20" s="16">
        <f t="shared" ca="1" si="14"/>
        <v>7</v>
      </c>
      <c r="AL20" s="16">
        <f t="shared" ca="1" si="15"/>
        <v>0</v>
      </c>
      <c r="AM20" s="16">
        <f t="shared" ca="1" si="16"/>
        <v>0</v>
      </c>
    </row>
    <row r="21" spans="1:39" x14ac:dyDescent="0.25">
      <c r="A21" s="86" t="s">
        <v>67</v>
      </c>
      <c r="B21" s="17" t="s">
        <v>35</v>
      </c>
      <c r="D21" s="16" t="s">
        <v>142</v>
      </c>
      <c r="E21" s="16" t="s">
        <v>355</v>
      </c>
      <c r="F21" s="16" t="s">
        <v>226</v>
      </c>
      <c r="G21" s="16" t="s">
        <v>227</v>
      </c>
      <c r="H21" s="65"/>
      <c r="K21"/>
      <c r="N21" s="30"/>
      <c r="O21" s="94"/>
      <c r="P21" s="30"/>
      <c r="Q21">
        <f t="shared" ref="Q21" ca="1" si="59">IF(B21="",0,VLOOKUP(P21,INDIRECT($A21&amp;$B21),COLUMNS(INDIRECT($A21&amp;$B21))))</f>
        <v>0</v>
      </c>
      <c r="R21" s="16">
        <f t="shared" ref="R21" si="60">IF(AND(P21&gt;0,N21="No PB"),1,IF(P21&gt;N21,1,0))</f>
        <v>0</v>
      </c>
      <c r="S21" s="46">
        <f t="shared" ref="S21" ca="1" si="61">Q21+R21</f>
        <v>0</v>
      </c>
      <c r="T21" s="30"/>
      <c r="U21" s="44"/>
      <c r="V21" s="30"/>
      <c r="W21">
        <f t="shared" ref="W21" ca="1" si="62">IF(B21="",0,VLOOKUP(V21,INDIRECT($A21&amp;$B21),COLUMNS(INDIRECT($A21&amp;$B21))))</f>
        <v>0</v>
      </c>
      <c r="X21" s="16">
        <f t="shared" ref="X21" si="63">IF(AND(V21&gt;0,T21="No PB"),1,IF(V21&gt;T21,1,0))</f>
        <v>0</v>
      </c>
      <c r="Y21" s="16">
        <f t="shared" ref="Y21" ca="1" si="64">W21+X21</f>
        <v>0</v>
      </c>
      <c r="Z21" s="40"/>
      <c r="AA21" s="44"/>
      <c r="AB21" s="30"/>
      <c r="AC21">
        <f t="shared" ref="AC21" ca="1" si="65">IF(H21="",0,VLOOKUP(AB21,INDIRECT($A21&amp;$B21),COLUMNS(INDIRECT($A21&amp;$B21))))</f>
        <v>0</v>
      </c>
      <c r="AD21" s="16">
        <f t="shared" ref="AD21" si="66">IF(AND(AB21&gt;0,Z21="No PB"),1,IF(AB21&gt;Z21,1,0))</f>
        <v>0</v>
      </c>
      <c r="AE21" s="16">
        <f t="shared" ref="AE21" ca="1" si="67">AC21+AD21</f>
        <v>0</v>
      </c>
      <c r="AF21" s="77">
        <f t="shared" ref="AF21" ca="1" si="68">LARGE(AJ21:AM21,1)+LARGE(AJ21:AM21,2)+LARGE(AJ21:AM21,3)</f>
        <v>0</v>
      </c>
      <c r="AG21"/>
      <c r="AH21"/>
      <c r="AI21"/>
      <c r="AJ21" s="16">
        <f t="shared" ref="AJ21" si="69">M21</f>
        <v>0</v>
      </c>
      <c r="AK21" s="16">
        <f t="shared" ref="AK21" ca="1" si="70">S21</f>
        <v>0</v>
      </c>
      <c r="AL21" s="16">
        <f t="shared" ref="AL21" ca="1" si="71">Y21</f>
        <v>0</v>
      </c>
      <c r="AM21" s="16">
        <f t="shared" ref="AM21" ca="1" si="72">AE21</f>
        <v>0</v>
      </c>
    </row>
    <row r="22" spans="1:39" x14ac:dyDescent="0.25">
      <c r="A22" s="86" t="s">
        <v>67</v>
      </c>
      <c r="B22" s="17" t="s">
        <v>35</v>
      </c>
      <c r="D22" s="16" t="s">
        <v>142</v>
      </c>
      <c r="E22" s="16" t="s">
        <v>170</v>
      </c>
      <c r="F22" s="16" t="s">
        <v>171</v>
      </c>
      <c r="G22" t="s">
        <v>172</v>
      </c>
      <c r="H22" s="65">
        <v>14.59</v>
      </c>
      <c r="I22" s="88">
        <v>6</v>
      </c>
      <c r="J22" s="30">
        <v>13.48</v>
      </c>
      <c r="K22">
        <f t="shared" ca="1" si="0"/>
        <v>0</v>
      </c>
      <c r="L22" s="16">
        <f t="shared" si="1"/>
        <v>0</v>
      </c>
      <c r="M22" s="31">
        <f t="shared" ca="1" si="2"/>
        <v>0</v>
      </c>
      <c r="N22" s="30">
        <v>14.59</v>
      </c>
      <c r="O22" s="94">
        <v>6</v>
      </c>
      <c r="P22" s="30">
        <v>15.7</v>
      </c>
      <c r="Q22">
        <f t="shared" ca="1" si="3"/>
        <v>0</v>
      </c>
      <c r="R22" s="16">
        <f t="shared" si="4"/>
        <v>1</v>
      </c>
      <c r="S22" s="46">
        <f t="shared" ca="1" si="5"/>
        <v>1</v>
      </c>
      <c r="T22" s="30"/>
      <c r="U22" s="44"/>
      <c r="V22" s="30"/>
      <c r="W22">
        <f t="shared" ca="1" si="6"/>
        <v>0</v>
      </c>
      <c r="X22" s="16">
        <f t="shared" si="7"/>
        <v>0</v>
      </c>
      <c r="Y22" s="16">
        <f t="shared" ca="1" si="8"/>
        <v>0</v>
      </c>
      <c r="Z22" s="40"/>
      <c r="AA22" s="44"/>
      <c r="AB22" s="30"/>
      <c r="AC22">
        <f t="shared" ca="1" si="9"/>
        <v>0</v>
      </c>
      <c r="AD22" s="16">
        <f t="shared" si="10"/>
        <v>0</v>
      </c>
      <c r="AE22" s="16">
        <f t="shared" ca="1" si="11"/>
        <v>0</v>
      </c>
      <c r="AF22" s="77">
        <f t="shared" ca="1" si="12"/>
        <v>1</v>
      </c>
      <c r="AG22"/>
      <c r="AH22"/>
      <c r="AI22"/>
      <c r="AJ22" s="16">
        <f t="shared" ca="1" si="13"/>
        <v>0</v>
      </c>
      <c r="AK22" s="16">
        <f t="shared" ca="1" si="14"/>
        <v>1</v>
      </c>
      <c r="AL22" s="16">
        <f t="shared" ca="1" si="15"/>
        <v>0</v>
      </c>
      <c r="AM22" s="16">
        <f t="shared" ca="1" si="16"/>
        <v>0</v>
      </c>
    </row>
    <row r="23" spans="1:39" x14ac:dyDescent="0.25">
      <c r="A23" s="86" t="s">
        <v>67</v>
      </c>
      <c r="B23" s="17" t="s">
        <v>35</v>
      </c>
      <c r="D23" s="16" t="s">
        <v>142</v>
      </c>
      <c r="E23" s="16" t="s">
        <v>139</v>
      </c>
      <c r="F23" s="16" t="s">
        <v>140</v>
      </c>
      <c r="G23" s="16" t="s">
        <v>143</v>
      </c>
      <c r="H23" s="65">
        <v>34.79</v>
      </c>
      <c r="I23" s="88">
        <v>14</v>
      </c>
      <c r="J23" s="30">
        <v>34.72</v>
      </c>
      <c r="K23">
        <f t="shared" ca="1" si="0"/>
        <v>3</v>
      </c>
      <c r="L23" s="16">
        <f t="shared" si="1"/>
        <v>0</v>
      </c>
      <c r="M23" s="31">
        <f t="shared" ca="1" si="2"/>
        <v>3</v>
      </c>
      <c r="N23" s="30"/>
      <c r="O23" s="94"/>
      <c r="P23" s="30"/>
      <c r="Q23">
        <f t="shared" ca="1" si="3"/>
        <v>0</v>
      </c>
      <c r="R23" s="16">
        <f t="shared" si="4"/>
        <v>0</v>
      </c>
      <c r="S23" s="46">
        <f t="shared" ca="1" si="5"/>
        <v>0</v>
      </c>
      <c r="T23" s="30"/>
      <c r="U23" s="44"/>
      <c r="V23" s="30"/>
      <c r="W23">
        <f t="shared" ca="1" si="6"/>
        <v>0</v>
      </c>
      <c r="X23" s="16">
        <f t="shared" si="7"/>
        <v>0</v>
      </c>
      <c r="Y23" s="16">
        <f t="shared" ca="1" si="8"/>
        <v>0</v>
      </c>
      <c r="Z23" s="40"/>
      <c r="AA23" s="44"/>
      <c r="AB23" s="30"/>
      <c r="AC23">
        <f t="shared" ca="1" si="9"/>
        <v>0</v>
      </c>
      <c r="AD23" s="16">
        <f t="shared" si="10"/>
        <v>0</v>
      </c>
      <c r="AE23" s="16">
        <f t="shared" ca="1" si="11"/>
        <v>0</v>
      </c>
      <c r="AF23" s="77">
        <f t="shared" ca="1" si="12"/>
        <v>3</v>
      </c>
      <c r="AG23"/>
      <c r="AH23"/>
      <c r="AI23"/>
      <c r="AJ23" s="16">
        <f t="shared" ca="1" si="13"/>
        <v>3</v>
      </c>
      <c r="AK23" s="16">
        <f t="shared" ca="1" si="14"/>
        <v>0</v>
      </c>
      <c r="AL23" s="16">
        <f t="shared" ca="1" si="15"/>
        <v>0</v>
      </c>
      <c r="AM23" s="16">
        <f t="shared" ca="1" si="16"/>
        <v>0</v>
      </c>
    </row>
    <row r="24" spans="1:39" x14ac:dyDescent="0.25">
      <c r="A24" s="86" t="s">
        <v>67</v>
      </c>
      <c r="B24" s="17" t="s">
        <v>35</v>
      </c>
      <c r="D24" s="16" t="s">
        <v>142</v>
      </c>
      <c r="E24" t="s">
        <v>150</v>
      </c>
      <c r="F24" t="s">
        <v>160</v>
      </c>
      <c r="G24" s="23" t="s">
        <v>148</v>
      </c>
      <c r="H24" s="65"/>
      <c r="I24" s="88">
        <v>6</v>
      </c>
      <c r="J24" s="30">
        <v>17.059999999999999</v>
      </c>
      <c r="K24">
        <f t="shared" ca="1" si="0"/>
        <v>0</v>
      </c>
      <c r="L24" s="16">
        <f t="shared" si="1"/>
        <v>1</v>
      </c>
      <c r="M24" s="31">
        <f t="shared" ca="1" si="2"/>
        <v>1</v>
      </c>
      <c r="N24" s="30">
        <v>19.21</v>
      </c>
      <c r="O24" s="94">
        <v>6</v>
      </c>
      <c r="P24" s="30">
        <v>17.34</v>
      </c>
      <c r="Q24">
        <f t="shared" ca="1" si="3"/>
        <v>0</v>
      </c>
      <c r="R24" s="16">
        <f t="shared" si="4"/>
        <v>0</v>
      </c>
      <c r="S24" s="46">
        <f t="shared" ca="1" si="5"/>
        <v>0</v>
      </c>
      <c r="T24" s="30"/>
      <c r="U24" s="44"/>
      <c r="V24" s="30"/>
      <c r="W24">
        <f t="shared" ca="1" si="6"/>
        <v>0</v>
      </c>
      <c r="X24" s="16">
        <f t="shared" si="7"/>
        <v>0</v>
      </c>
      <c r="Y24" s="16">
        <f t="shared" ca="1" si="8"/>
        <v>0</v>
      </c>
      <c r="Z24" s="40"/>
      <c r="AA24" s="44"/>
      <c r="AB24" s="30"/>
      <c r="AC24">
        <f t="shared" ca="1" si="9"/>
        <v>0</v>
      </c>
      <c r="AD24" s="16">
        <f t="shared" si="10"/>
        <v>0</v>
      </c>
      <c r="AE24" s="16">
        <f t="shared" ca="1" si="11"/>
        <v>0</v>
      </c>
      <c r="AF24" s="77">
        <f t="shared" ca="1" si="12"/>
        <v>1</v>
      </c>
      <c r="AG24"/>
      <c r="AH24"/>
      <c r="AI24"/>
      <c r="AJ24" s="16">
        <f t="shared" ca="1" si="13"/>
        <v>1</v>
      </c>
      <c r="AK24" s="16">
        <f t="shared" ca="1" si="14"/>
        <v>0</v>
      </c>
      <c r="AL24" s="16">
        <f t="shared" ca="1" si="15"/>
        <v>0</v>
      </c>
      <c r="AM24" s="16">
        <f t="shared" ca="1" si="16"/>
        <v>0</v>
      </c>
    </row>
    <row r="25" spans="1:39" x14ac:dyDescent="0.25">
      <c r="A25" s="86" t="s">
        <v>67</v>
      </c>
      <c r="B25" s="17" t="s">
        <v>35</v>
      </c>
      <c r="D25" s="16" t="s">
        <v>142</v>
      </c>
      <c r="E25" t="s">
        <v>182</v>
      </c>
      <c r="F25" t="s">
        <v>241</v>
      </c>
      <c r="G25" s="16" t="s">
        <v>123</v>
      </c>
      <c r="H25" s="65">
        <v>20.37</v>
      </c>
      <c r="I25" s="88" t="s">
        <v>343</v>
      </c>
      <c r="J25" s="30">
        <v>23.43</v>
      </c>
      <c r="K25">
        <f t="shared" ca="1" si="0"/>
        <v>0</v>
      </c>
      <c r="L25" s="16">
        <f t="shared" si="1"/>
        <v>1</v>
      </c>
      <c r="M25" s="31">
        <f t="shared" ca="1" si="2"/>
        <v>1</v>
      </c>
      <c r="N25" s="30">
        <v>23.43</v>
      </c>
      <c r="O25" s="94"/>
      <c r="P25" s="30"/>
      <c r="Q25">
        <f t="shared" ca="1" si="3"/>
        <v>0</v>
      </c>
      <c r="R25" s="16">
        <f t="shared" si="4"/>
        <v>0</v>
      </c>
      <c r="S25" s="46">
        <f t="shared" ca="1" si="5"/>
        <v>0</v>
      </c>
      <c r="T25" s="30"/>
      <c r="U25" s="44"/>
      <c r="V25" s="30"/>
      <c r="W25">
        <f t="shared" ca="1" si="6"/>
        <v>0</v>
      </c>
      <c r="X25" s="16">
        <f t="shared" si="7"/>
        <v>0</v>
      </c>
      <c r="Y25" s="16">
        <f t="shared" ca="1" si="8"/>
        <v>0</v>
      </c>
      <c r="Z25" s="40"/>
      <c r="AA25" s="44"/>
      <c r="AB25" s="30"/>
      <c r="AC25">
        <f t="shared" ca="1" si="9"/>
        <v>0</v>
      </c>
      <c r="AD25" s="16">
        <f t="shared" si="10"/>
        <v>0</v>
      </c>
      <c r="AE25" s="16">
        <f t="shared" ca="1" si="11"/>
        <v>0</v>
      </c>
      <c r="AF25" s="77">
        <f t="shared" ca="1" si="12"/>
        <v>1</v>
      </c>
      <c r="AG25"/>
      <c r="AH25"/>
      <c r="AI25"/>
      <c r="AJ25" s="16">
        <f t="shared" ca="1" si="13"/>
        <v>1</v>
      </c>
      <c r="AK25" s="16">
        <f t="shared" ca="1" si="14"/>
        <v>0</v>
      </c>
      <c r="AL25" s="16">
        <f t="shared" ca="1" si="15"/>
        <v>0</v>
      </c>
      <c r="AM25" s="16">
        <f t="shared" ca="1" si="16"/>
        <v>0</v>
      </c>
    </row>
    <row r="26" spans="1:39" x14ac:dyDescent="0.25">
      <c r="A26" s="86" t="s">
        <v>67</v>
      </c>
      <c r="B26" s="17" t="s">
        <v>35</v>
      </c>
      <c r="D26" s="16" t="s">
        <v>142</v>
      </c>
      <c r="E26" s="16" t="s">
        <v>249</v>
      </c>
      <c r="F26" s="16" t="s">
        <v>250</v>
      </c>
      <c r="G26" s="16" t="s">
        <v>200</v>
      </c>
      <c r="H26" s="65">
        <v>20.54</v>
      </c>
      <c r="I26" s="88" t="s">
        <v>343</v>
      </c>
      <c r="J26" s="30">
        <v>24.04</v>
      </c>
      <c r="K26">
        <f t="shared" ca="1" si="0"/>
        <v>0</v>
      </c>
      <c r="L26" s="16">
        <f t="shared" si="1"/>
        <v>1</v>
      </c>
      <c r="M26" s="31">
        <f t="shared" ca="1" si="2"/>
        <v>1</v>
      </c>
      <c r="N26" s="30">
        <v>24.04</v>
      </c>
      <c r="O26" s="94"/>
      <c r="P26" s="30"/>
      <c r="Q26">
        <f t="shared" ca="1" si="3"/>
        <v>0</v>
      </c>
      <c r="R26" s="16">
        <f t="shared" si="4"/>
        <v>0</v>
      </c>
      <c r="S26" s="46">
        <f t="shared" ca="1" si="5"/>
        <v>0</v>
      </c>
      <c r="T26" s="30"/>
      <c r="U26" s="44"/>
      <c r="V26" s="30"/>
      <c r="W26">
        <f t="shared" ca="1" si="6"/>
        <v>0</v>
      </c>
      <c r="X26" s="16">
        <f t="shared" si="7"/>
        <v>0</v>
      </c>
      <c r="Y26" s="16">
        <f t="shared" ca="1" si="8"/>
        <v>0</v>
      </c>
      <c r="Z26" s="40"/>
      <c r="AA26" s="44"/>
      <c r="AB26" s="30"/>
      <c r="AC26">
        <f t="shared" ca="1" si="9"/>
        <v>0</v>
      </c>
      <c r="AD26" s="16">
        <f t="shared" si="10"/>
        <v>0</v>
      </c>
      <c r="AE26" s="16">
        <f t="shared" ca="1" si="11"/>
        <v>0</v>
      </c>
      <c r="AF26" s="77">
        <f t="shared" ca="1" si="12"/>
        <v>1</v>
      </c>
      <c r="AG26"/>
      <c r="AH26"/>
      <c r="AI26"/>
      <c r="AJ26" s="16">
        <f t="shared" ca="1" si="13"/>
        <v>1</v>
      </c>
      <c r="AK26" s="16">
        <f t="shared" ca="1" si="14"/>
        <v>0</v>
      </c>
      <c r="AL26" s="16">
        <f t="shared" ca="1" si="15"/>
        <v>0</v>
      </c>
      <c r="AM26" s="16">
        <f t="shared" ca="1" si="16"/>
        <v>0</v>
      </c>
    </row>
    <row r="27" spans="1:39" x14ac:dyDescent="0.25">
      <c r="A27" s="86" t="s">
        <v>67</v>
      </c>
      <c r="B27" s="17" t="s">
        <v>35</v>
      </c>
      <c r="D27" s="16" t="s">
        <v>142</v>
      </c>
      <c r="E27" s="16" t="s">
        <v>158</v>
      </c>
      <c r="F27" s="16" t="s">
        <v>159</v>
      </c>
      <c r="G27" s="16" t="s">
        <v>148</v>
      </c>
      <c r="H27" s="65"/>
      <c r="I27" s="88" t="s">
        <v>343</v>
      </c>
      <c r="J27" s="30">
        <v>23.54</v>
      </c>
      <c r="K27">
        <f t="shared" ca="1" si="0"/>
        <v>0</v>
      </c>
      <c r="L27" s="16">
        <f t="shared" si="1"/>
        <v>1</v>
      </c>
      <c r="M27" s="31">
        <f t="shared" ca="1" si="2"/>
        <v>1</v>
      </c>
      <c r="N27" s="30">
        <v>23.54</v>
      </c>
      <c r="O27" s="94" t="s">
        <v>342</v>
      </c>
      <c r="P27" s="30">
        <v>28.16</v>
      </c>
      <c r="Q27">
        <f t="shared" ca="1" si="3"/>
        <v>1</v>
      </c>
      <c r="R27" s="16">
        <f t="shared" si="4"/>
        <v>1</v>
      </c>
      <c r="S27" s="46">
        <f t="shared" ca="1" si="5"/>
        <v>2</v>
      </c>
      <c r="T27" s="30"/>
      <c r="U27" s="44"/>
      <c r="V27" s="30"/>
      <c r="W27">
        <f t="shared" ca="1" si="6"/>
        <v>0</v>
      </c>
      <c r="X27" s="16">
        <f t="shared" si="7"/>
        <v>0</v>
      </c>
      <c r="Y27" s="16">
        <f t="shared" ca="1" si="8"/>
        <v>0</v>
      </c>
      <c r="Z27" s="40"/>
      <c r="AA27" s="44"/>
      <c r="AB27" s="30"/>
      <c r="AC27">
        <f t="shared" ca="1" si="9"/>
        <v>0</v>
      </c>
      <c r="AD27" s="16">
        <f t="shared" si="10"/>
        <v>0</v>
      </c>
      <c r="AE27" s="16">
        <f t="shared" ca="1" si="11"/>
        <v>0</v>
      </c>
      <c r="AF27" s="77">
        <f t="shared" ca="1" si="12"/>
        <v>3</v>
      </c>
      <c r="AG27"/>
      <c r="AH27"/>
      <c r="AI27"/>
      <c r="AJ27" s="16">
        <f t="shared" ca="1" si="13"/>
        <v>1</v>
      </c>
      <c r="AK27" s="16">
        <f t="shared" ca="1" si="14"/>
        <v>2</v>
      </c>
      <c r="AL27" s="16">
        <f t="shared" ca="1" si="15"/>
        <v>0</v>
      </c>
      <c r="AM27" s="16">
        <f t="shared" ca="1" si="16"/>
        <v>0</v>
      </c>
    </row>
    <row r="28" spans="1:39" x14ac:dyDescent="0.25">
      <c r="A28" s="86" t="s">
        <v>67</v>
      </c>
      <c r="B28" s="17" t="s">
        <v>35</v>
      </c>
      <c r="D28" s="16" t="s">
        <v>142</v>
      </c>
      <c r="E28" s="16" t="s">
        <v>389</v>
      </c>
      <c r="F28" s="16" t="s">
        <v>199</v>
      </c>
      <c r="G28" s="16" t="s">
        <v>227</v>
      </c>
      <c r="H28" s="65"/>
      <c r="K28"/>
      <c r="N28" s="30">
        <v>17.38</v>
      </c>
      <c r="O28" s="94">
        <v>6</v>
      </c>
      <c r="P28" s="30">
        <v>18.100000000000001</v>
      </c>
      <c r="Q28">
        <f t="shared" ca="1" si="3"/>
        <v>0</v>
      </c>
      <c r="R28" s="16">
        <f t="shared" si="4"/>
        <v>1</v>
      </c>
      <c r="S28" s="46">
        <f t="shared" ca="1" si="5"/>
        <v>1</v>
      </c>
      <c r="T28" s="30"/>
      <c r="U28" s="44"/>
      <c r="V28" s="30"/>
      <c r="W28">
        <f t="shared" ca="1" si="6"/>
        <v>0</v>
      </c>
      <c r="X28" s="16">
        <f t="shared" si="7"/>
        <v>0</v>
      </c>
      <c r="Y28" s="16">
        <f t="shared" ca="1" si="8"/>
        <v>0</v>
      </c>
      <c r="Z28" s="40"/>
      <c r="AA28" s="44"/>
      <c r="AB28" s="30"/>
      <c r="AC28">
        <f t="shared" ca="1" si="9"/>
        <v>0</v>
      </c>
      <c r="AD28" s="16">
        <f t="shared" si="10"/>
        <v>0</v>
      </c>
      <c r="AE28" s="16">
        <f t="shared" ca="1" si="11"/>
        <v>0</v>
      </c>
      <c r="AF28" s="77">
        <f t="shared" ca="1" si="12"/>
        <v>1</v>
      </c>
      <c r="AG28"/>
      <c r="AH28"/>
      <c r="AI28"/>
      <c r="AJ28" s="16">
        <f t="shared" si="13"/>
        <v>0</v>
      </c>
      <c r="AK28" s="16">
        <f t="shared" ca="1" si="14"/>
        <v>1</v>
      </c>
      <c r="AL28" s="16">
        <f t="shared" ca="1" si="15"/>
        <v>0</v>
      </c>
      <c r="AM28" s="16">
        <f t="shared" ca="1" si="16"/>
        <v>0</v>
      </c>
    </row>
    <row r="29" spans="1:39" x14ac:dyDescent="0.25">
      <c r="A29" s="86" t="s">
        <v>67</v>
      </c>
      <c r="B29" s="17" t="s">
        <v>35</v>
      </c>
      <c r="D29" s="16" t="s">
        <v>142</v>
      </c>
      <c r="E29" s="16" t="s">
        <v>391</v>
      </c>
      <c r="F29" s="16" t="s">
        <v>226</v>
      </c>
      <c r="G29" s="16" t="s">
        <v>227</v>
      </c>
      <c r="H29" s="65"/>
      <c r="K29"/>
      <c r="N29" s="30"/>
      <c r="O29" s="94">
        <v>6</v>
      </c>
      <c r="P29" s="30">
        <v>26.57</v>
      </c>
      <c r="Q29">
        <f t="shared" ref="Q29:Q31" ca="1" si="73">IF(B29="",0,VLOOKUP(P29,INDIRECT($A29&amp;$B29),COLUMNS(INDIRECT($A29&amp;$B29))))</f>
        <v>1</v>
      </c>
      <c r="R29" s="16">
        <f t="shared" ref="R29:R31" si="74">IF(AND(P29&gt;0,N29="No PB"),1,IF(P29&gt;N29,1,0))</f>
        <v>1</v>
      </c>
      <c r="S29" s="46">
        <f t="shared" ref="S29:S31" ca="1" si="75">Q29+R29</f>
        <v>2</v>
      </c>
      <c r="T29" s="30"/>
      <c r="U29" s="44"/>
      <c r="V29" s="30"/>
      <c r="W29">
        <f t="shared" ref="W29:W31" ca="1" si="76">IF(B29="",0,VLOOKUP(V29,INDIRECT($A29&amp;$B29),COLUMNS(INDIRECT($A29&amp;$B29))))</f>
        <v>0</v>
      </c>
      <c r="X29" s="16">
        <f t="shared" ref="X29:X31" si="77">IF(AND(V29&gt;0,T29="No PB"),1,IF(V29&gt;T29,1,0))</f>
        <v>0</v>
      </c>
      <c r="Y29" s="16">
        <f t="shared" ref="Y29:Y31" ca="1" si="78">W29+X29</f>
        <v>0</v>
      </c>
      <c r="Z29" s="40"/>
      <c r="AA29" s="44"/>
      <c r="AB29" s="30"/>
      <c r="AC29">
        <f t="shared" ref="AC29:AC31" ca="1" si="79">IF(H29="",0,VLOOKUP(AB29,INDIRECT($A29&amp;$B29),COLUMNS(INDIRECT($A29&amp;$B29))))</f>
        <v>0</v>
      </c>
      <c r="AD29" s="16">
        <f t="shared" ref="AD29:AD31" si="80">IF(AND(AB29&gt;0,Z29="No PB"),1,IF(AB29&gt;Z29,1,0))</f>
        <v>0</v>
      </c>
      <c r="AE29" s="16">
        <f t="shared" ref="AE29:AE31" ca="1" si="81">AC29+AD29</f>
        <v>0</v>
      </c>
      <c r="AF29" s="77">
        <f t="shared" ref="AF29:AF31" ca="1" si="82">LARGE(AJ29:AM29,1)+LARGE(AJ29:AM29,2)+LARGE(AJ29:AM29,3)</f>
        <v>2</v>
      </c>
      <c r="AG29"/>
      <c r="AH29"/>
      <c r="AI29"/>
      <c r="AJ29" s="16">
        <f t="shared" ref="AJ29:AJ31" si="83">M29</f>
        <v>0</v>
      </c>
      <c r="AK29" s="16">
        <f t="shared" ref="AK29:AK31" ca="1" si="84">S29</f>
        <v>2</v>
      </c>
      <c r="AL29" s="16">
        <f t="shared" ref="AL29:AL31" ca="1" si="85">Y29</f>
        <v>0</v>
      </c>
      <c r="AM29" s="16">
        <f t="shared" ref="AM29:AM31" ca="1" si="86">AE29</f>
        <v>0</v>
      </c>
    </row>
    <row r="30" spans="1:39" x14ac:dyDescent="0.25">
      <c r="A30" s="86" t="s">
        <v>67</v>
      </c>
      <c r="B30" s="17" t="s">
        <v>35</v>
      </c>
      <c r="D30" s="16" t="s">
        <v>142</v>
      </c>
      <c r="E30" s="16" t="s">
        <v>398</v>
      </c>
      <c r="F30" s="16" t="s">
        <v>399</v>
      </c>
      <c r="G30" s="16" t="s">
        <v>148</v>
      </c>
      <c r="H30" s="65"/>
      <c r="K30"/>
      <c r="N30" s="30">
        <v>27</v>
      </c>
      <c r="O30" s="94" t="s">
        <v>343</v>
      </c>
      <c r="P30" s="30">
        <v>28.03</v>
      </c>
      <c r="Q30">
        <f t="shared" ca="1" si="73"/>
        <v>1</v>
      </c>
      <c r="R30" s="16">
        <f t="shared" si="74"/>
        <v>1</v>
      </c>
      <c r="S30" s="46">
        <f t="shared" ca="1" si="75"/>
        <v>2</v>
      </c>
      <c r="T30" s="30"/>
      <c r="U30" s="44"/>
      <c r="V30" s="30"/>
      <c r="W30">
        <f t="shared" ca="1" si="76"/>
        <v>0</v>
      </c>
      <c r="X30" s="16">
        <f t="shared" si="77"/>
        <v>0</v>
      </c>
      <c r="Y30" s="16">
        <f t="shared" ca="1" si="78"/>
        <v>0</v>
      </c>
      <c r="Z30" s="40"/>
      <c r="AA30" s="44"/>
      <c r="AB30" s="30"/>
      <c r="AC30">
        <f t="shared" ca="1" si="79"/>
        <v>0</v>
      </c>
      <c r="AD30" s="16">
        <f t="shared" si="80"/>
        <v>0</v>
      </c>
      <c r="AE30" s="16">
        <f t="shared" ca="1" si="81"/>
        <v>0</v>
      </c>
      <c r="AF30" s="77">
        <f t="shared" ca="1" si="82"/>
        <v>2</v>
      </c>
      <c r="AG30"/>
      <c r="AH30"/>
      <c r="AI30"/>
      <c r="AJ30" s="16">
        <f t="shared" si="83"/>
        <v>0</v>
      </c>
      <c r="AK30" s="16">
        <f t="shared" ca="1" si="84"/>
        <v>2</v>
      </c>
      <c r="AL30" s="16">
        <f t="shared" ca="1" si="85"/>
        <v>0</v>
      </c>
      <c r="AM30" s="16">
        <f t="shared" ca="1" si="86"/>
        <v>0</v>
      </c>
    </row>
    <row r="31" spans="1:39" x14ac:dyDescent="0.25">
      <c r="A31" s="86" t="s">
        <v>67</v>
      </c>
      <c r="B31" s="17" t="s">
        <v>35</v>
      </c>
      <c r="D31" s="16" t="s">
        <v>142</v>
      </c>
      <c r="E31" s="16" t="s">
        <v>346</v>
      </c>
      <c r="F31" s="16" t="s">
        <v>403</v>
      </c>
      <c r="G31" s="16" t="s">
        <v>354</v>
      </c>
      <c r="H31" s="65"/>
      <c r="K31"/>
      <c r="N31" s="30">
        <v>16.350000000000001</v>
      </c>
      <c r="O31" s="94">
        <v>6</v>
      </c>
      <c r="P31" s="30">
        <v>15.63</v>
      </c>
      <c r="Q31">
        <f t="shared" ca="1" si="73"/>
        <v>0</v>
      </c>
      <c r="R31" s="16">
        <f t="shared" si="74"/>
        <v>0</v>
      </c>
      <c r="S31" s="46">
        <f t="shared" ca="1" si="75"/>
        <v>0</v>
      </c>
      <c r="T31" s="30"/>
      <c r="U31" s="44"/>
      <c r="V31" s="30"/>
      <c r="W31">
        <f t="shared" ca="1" si="76"/>
        <v>0</v>
      </c>
      <c r="X31" s="16">
        <f t="shared" si="77"/>
        <v>0</v>
      </c>
      <c r="Y31" s="16">
        <f t="shared" ca="1" si="78"/>
        <v>0</v>
      </c>
      <c r="Z31" s="40"/>
      <c r="AA31" s="44"/>
      <c r="AB31" s="30"/>
      <c r="AC31">
        <f t="shared" ca="1" si="79"/>
        <v>0</v>
      </c>
      <c r="AD31" s="16">
        <f t="shared" si="80"/>
        <v>0</v>
      </c>
      <c r="AE31" s="16">
        <f t="shared" ca="1" si="81"/>
        <v>0</v>
      </c>
      <c r="AF31" s="77">
        <f t="shared" ca="1" si="82"/>
        <v>0</v>
      </c>
      <c r="AG31"/>
      <c r="AH31"/>
      <c r="AI31"/>
      <c r="AJ31" s="16">
        <f t="shared" si="83"/>
        <v>0</v>
      </c>
      <c r="AK31" s="16">
        <f t="shared" ca="1" si="84"/>
        <v>0</v>
      </c>
      <c r="AL31" s="16">
        <f t="shared" ca="1" si="85"/>
        <v>0</v>
      </c>
      <c r="AM31" s="16">
        <f t="shared" ca="1" si="86"/>
        <v>0</v>
      </c>
    </row>
    <row r="32" spans="1:39" x14ac:dyDescent="0.25">
      <c r="A32" s="86" t="s">
        <v>67</v>
      </c>
      <c r="B32" s="17" t="s">
        <v>40</v>
      </c>
      <c r="D32" s="16" t="s">
        <v>68</v>
      </c>
      <c r="E32" t="s">
        <v>102</v>
      </c>
      <c r="F32" t="s">
        <v>103</v>
      </c>
      <c r="G32" s="16" t="s">
        <v>106</v>
      </c>
      <c r="H32" s="65">
        <v>23.39</v>
      </c>
      <c r="I32" s="88" t="s">
        <v>342</v>
      </c>
      <c r="J32" s="30">
        <v>22.59</v>
      </c>
      <c r="K32">
        <f t="shared" ca="1" si="0"/>
        <v>2</v>
      </c>
      <c r="L32" s="16">
        <f t="shared" si="1"/>
        <v>0</v>
      </c>
      <c r="M32" s="31">
        <f t="shared" ca="1" si="2"/>
        <v>2</v>
      </c>
      <c r="N32" s="30"/>
      <c r="O32" s="94"/>
      <c r="P32" s="30"/>
      <c r="Q32">
        <f t="shared" ca="1" si="3"/>
        <v>0</v>
      </c>
      <c r="R32" s="16">
        <f t="shared" si="4"/>
        <v>0</v>
      </c>
      <c r="S32" s="46">
        <f t="shared" ca="1" si="5"/>
        <v>0</v>
      </c>
      <c r="T32" s="30"/>
      <c r="U32" s="44"/>
      <c r="V32" s="30"/>
      <c r="W32">
        <f t="shared" ca="1" si="6"/>
        <v>0</v>
      </c>
      <c r="X32" s="16">
        <f t="shared" si="7"/>
        <v>0</v>
      </c>
      <c r="Y32" s="16">
        <f t="shared" ca="1" si="8"/>
        <v>0</v>
      </c>
      <c r="Z32" s="40"/>
      <c r="AA32" s="44"/>
      <c r="AB32" s="30"/>
      <c r="AC32">
        <f t="shared" ca="1" si="9"/>
        <v>0</v>
      </c>
      <c r="AD32" s="16">
        <f t="shared" si="10"/>
        <v>0</v>
      </c>
      <c r="AE32" s="16">
        <f t="shared" ca="1" si="11"/>
        <v>0</v>
      </c>
      <c r="AF32" s="77">
        <f t="shared" ca="1" si="12"/>
        <v>2</v>
      </c>
      <c r="AG32"/>
      <c r="AH32"/>
      <c r="AI32"/>
      <c r="AJ32" s="16">
        <f t="shared" ca="1" si="13"/>
        <v>2</v>
      </c>
      <c r="AK32" s="16">
        <f t="shared" ca="1" si="14"/>
        <v>0</v>
      </c>
      <c r="AL32" s="16">
        <f t="shared" ca="1" si="15"/>
        <v>0</v>
      </c>
      <c r="AM32" s="16">
        <f t="shared" ca="1" si="16"/>
        <v>0</v>
      </c>
    </row>
    <row r="33" spans="1:39" x14ac:dyDescent="0.25">
      <c r="A33" s="86" t="s">
        <v>67</v>
      </c>
      <c r="B33" s="17" t="s">
        <v>40</v>
      </c>
      <c r="D33" s="16" t="s">
        <v>68</v>
      </c>
      <c r="E33" s="16" t="s">
        <v>154</v>
      </c>
      <c r="F33" s="16" t="s">
        <v>155</v>
      </c>
      <c r="G33" s="16" t="s">
        <v>157</v>
      </c>
      <c r="H33" s="65">
        <v>21.55</v>
      </c>
      <c r="I33" s="88" t="s">
        <v>342</v>
      </c>
      <c r="J33" s="30">
        <v>22.79</v>
      </c>
      <c r="K33">
        <f t="shared" ca="1" si="0"/>
        <v>2</v>
      </c>
      <c r="L33" s="16">
        <f t="shared" si="1"/>
        <v>1</v>
      </c>
      <c r="M33" s="31">
        <f t="shared" ca="1" si="2"/>
        <v>3</v>
      </c>
      <c r="N33" s="30">
        <v>22.79</v>
      </c>
      <c r="O33" s="94"/>
      <c r="P33" s="30"/>
      <c r="Q33">
        <f t="shared" ca="1" si="3"/>
        <v>0</v>
      </c>
      <c r="R33" s="16">
        <f t="shared" si="4"/>
        <v>0</v>
      </c>
      <c r="S33" s="46">
        <f t="shared" ca="1" si="5"/>
        <v>0</v>
      </c>
      <c r="T33" s="30"/>
      <c r="U33" s="44"/>
      <c r="V33" s="30"/>
      <c r="W33">
        <f t="shared" ca="1" si="6"/>
        <v>0</v>
      </c>
      <c r="X33" s="16">
        <f t="shared" si="7"/>
        <v>0</v>
      </c>
      <c r="Y33" s="16">
        <f t="shared" ca="1" si="8"/>
        <v>0</v>
      </c>
      <c r="Z33" s="40"/>
      <c r="AA33" s="44"/>
      <c r="AB33" s="30"/>
      <c r="AC33">
        <f t="shared" ca="1" si="9"/>
        <v>0</v>
      </c>
      <c r="AD33" s="16">
        <f t="shared" si="10"/>
        <v>0</v>
      </c>
      <c r="AE33" s="16">
        <f t="shared" ca="1" si="11"/>
        <v>0</v>
      </c>
      <c r="AF33" s="77">
        <f t="shared" ca="1" si="12"/>
        <v>3</v>
      </c>
      <c r="AG33"/>
      <c r="AH33"/>
      <c r="AI33"/>
      <c r="AJ33" s="16">
        <f t="shared" ca="1" si="13"/>
        <v>3</v>
      </c>
      <c r="AK33" s="16">
        <f t="shared" ca="1" si="14"/>
        <v>0</v>
      </c>
      <c r="AL33" s="16">
        <f t="shared" ca="1" si="15"/>
        <v>0</v>
      </c>
      <c r="AM33" s="16">
        <f t="shared" ca="1" si="16"/>
        <v>0</v>
      </c>
    </row>
    <row r="34" spans="1:39" x14ac:dyDescent="0.25">
      <c r="A34" s="86" t="s">
        <v>67</v>
      </c>
      <c r="B34" s="17" t="s">
        <v>40</v>
      </c>
      <c r="D34" s="16" t="s">
        <v>68</v>
      </c>
      <c r="E34" t="s">
        <v>173</v>
      </c>
      <c r="F34" t="s">
        <v>171</v>
      </c>
      <c r="G34" t="s">
        <v>172</v>
      </c>
      <c r="H34" s="65">
        <v>21.72</v>
      </c>
      <c r="I34" s="88" t="s">
        <v>342</v>
      </c>
      <c r="J34" s="30">
        <v>24.13</v>
      </c>
      <c r="K34">
        <f t="shared" ca="1" si="0"/>
        <v>2</v>
      </c>
      <c r="L34" s="16">
        <f t="shared" si="1"/>
        <v>1</v>
      </c>
      <c r="M34" s="31">
        <f t="shared" ca="1" si="2"/>
        <v>3</v>
      </c>
      <c r="N34" s="30">
        <v>24.13</v>
      </c>
      <c r="O34" s="94" t="s">
        <v>342</v>
      </c>
      <c r="P34" s="30">
        <v>21.64</v>
      </c>
      <c r="Q34">
        <f t="shared" ca="1" si="3"/>
        <v>1</v>
      </c>
      <c r="R34" s="16">
        <f t="shared" si="4"/>
        <v>0</v>
      </c>
      <c r="S34" s="46">
        <f t="shared" ca="1" si="5"/>
        <v>1</v>
      </c>
      <c r="T34" s="30"/>
      <c r="U34" s="44"/>
      <c r="V34" s="30"/>
      <c r="W34">
        <f t="shared" ca="1" si="6"/>
        <v>0</v>
      </c>
      <c r="X34" s="16">
        <f t="shared" si="7"/>
        <v>0</v>
      </c>
      <c r="Y34" s="16">
        <f t="shared" ca="1" si="8"/>
        <v>0</v>
      </c>
      <c r="Z34" s="40"/>
      <c r="AA34" s="44"/>
      <c r="AB34" s="30"/>
      <c r="AC34">
        <f t="shared" ca="1" si="9"/>
        <v>0</v>
      </c>
      <c r="AD34" s="16">
        <f t="shared" si="10"/>
        <v>0</v>
      </c>
      <c r="AE34" s="16">
        <f t="shared" ca="1" si="11"/>
        <v>0</v>
      </c>
      <c r="AF34" s="77">
        <f t="shared" ca="1" si="12"/>
        <v>4</v>
      </c>
      <c r="AG34"/>
      <c r="AH34"/>
      <c r="AI34"/>
      <c r="AJ34" s="16">
        <f t="shared" ca="1" si="13"/>
        <v>3</v>
      </c>
      <c r="AK34" s="16">
        <f t="shared" ca="1" si="14"/>
        <v>1</v>
      </c>
      <c r="AL34" s="16">
        <f t="shared" ca="1" si="15"/>
        <v>0</v>
      </c>
      <c r="AM34" s="16">
        <f t="shared" ca="1" si="16"/>
        <v>0</v>
      </c>
    </row>
    <row r="35" spans="1:39" x14ac:dyDescent="0.25">
      <c r="A35" s="86" t="s">
        <v>67</v>
      </c>
      <c r="B35" s="17" t="s">
        <v>40</v>
      </c>
      <c r="D35" s="16" t="s">
        <v>68</v>
      </c>
      <c r="E35" s="16" t="s">
        <v>116</v>
      </c>
      <c r="F35" s="16" t="s">
        <v>117</v>
      </c>
      <c r="G35" s="16" t="s">
        <v>118</v>
      </c>
      <c r="H35" s="65">
        <v>19.05</v>
      </c>
      <c r="I35" s="88">
        <v>6</v>
      </c>
      <c r="J35" s="30">
        <v>15.81</v>
      </c>
      <c r="K35">
        <f t="shared" ca="1" si="0"/>
        <v>0</v>
      </c>
      <c r="L35" s="16">
        <f t="shared" si="1"/>
        <v>0</v>
      </c>
      <c r="M35" s="31">
        <f t="shared" ca="1" si="2"/>
        <v>0</v>
      </c>
      <c r="N35" s="30"/>
      <c r="O35" s="94"/>
      <c r="P35" s="30"/>
      <c r="Q35">
        <f t="shared" ca="1" si="3"/>
        <v>0</v>
      </c>
      <c r="R35" s="16">
        <f t="shared" si="4"/>
        <v>0</v>
      </c>
      <c r="S35" s="46">
        <f t="shared" ca="1" si="5"/>
        <v>0</v>
      </c>
      <c r="T35" s="30"/>
      <c r="U35" s="44"/>
      <c r="V35" s="30"/>
      <c r="W35">
        <f t="shared" ca="1" si="6"/>
        <v>0</v>
      </c>
      <c r="X35" s="16">
        <f t="shared" si="7"/>
        <v>0</v>
      </c>
      <c r="Y35" s="16">
        <f t="shared" ca="1" si="8"/>
        <v>0</v>
      </c>
      <c r="Z35" s="40"/>
      <c r="AA35" s="44"/>
      <c r="AB35" s="30"/>
      <c r="AC35">
        <f t="shared" ca="1" si="9"/>
        <v>0</v>
      </c>
      <c r="AD35" s="16">
        <f t="shared" si="10"/>
        <v>0</v>
      </c>
      <c r="AE35" s="16">
        <f t="shared" ca="1" si="11"/>
        <v>0</v>
      </c>
      <c r="AF35" s="77">
        <f t="shared" ca="1" si="12"/>
        <v>0</v>
      </c>
      <c r="AG35"/>
      <c r="AH35"/>
      <c r="AI35"/>
      <c r="AJ35" s="16">
        <f t="shared" ca="1" si="13"/>
        <v>0</v>
      </c>
      <c r="AK35" s="16">
        <f t="shared" ca="1" si="14"/>
        <v>0</v>
      </c>
      <c r="AL35" s="16">
        <f t="shared" ca="1" si="15"/>
        <v>0</v>
      </c>
      <c r="AM35" s="16">
        <f t="shared" ca="1" si="16"/>
        <v>0</v>
      </c>
    </row>
    <row r="36" spans="1:39" x14ac:dyDescent="0.25">
      <c r="A36" s="86" t="s">
        <v>67</v>
      </c>
      <c r="B36" s="17" t="s">
        <v>40</v>
      </c>
      <c r="D36" s="16" t="s">
        <v>68</v>
      </c>
      <c r="E36" s="16" t="s">
        <v>203</v>
      </c>
      <c r="F36" s="16" t="s">
        <v>202</v>
      </c>
      <c r="G36" s="16" t="s">
        <v>127</v>
      </c>
      <c r="H36" s="65">
        <v>24.08</v>
      </c>
      <c r="I36" s="88" t="s">
        <v>342</v>
      </c>
      <c r="J36" s="30">
        <v>28.19</v>
      </c>
      <c r="K36">
        <f t="shared" ca="1" si="0"/>
        <v>4</v>
      </c>
      <c r="L36" s="16">
        <f t="shared" si="1"/>
        <v>1</v>
      </c>
      <c r="M36" s="31">
        <f t="shared" ca="1" si="2"/>
        <v>5</v>
      </c>
      <c r="N36" s="30">
        <v>28.19</v>
      </c>
      <c r="O36" s="94" t="s">
        <v>343</v>
      </c>
      <c r="P36" s="30">
        <v>28.33</v>
      </c>
      <c r="Q36">
        <f t="shared" ca="1" si="3"/>
        <v>4</v>
      </c>
      <c r="R36" s="16">
        <f t="shared" si="4"/>
        <v>1</v>
      </c>
      <c r="S36" s="46">
        <f t="shared" ca="1" si="5"/>
        <v>5</v>
      </c>
      <c r="T36" s="30"/>
      <c r="U36" s="44"/>
      <c r="V36" s="30"/>
      <c r="W36">
        <f t="shared" ca="1" si="6"/>
        <v>0</v>
      </c>
      <c r="X36" s="16">
        <f t="shared" si="7"/>
        <v>0</v>
      </c>
      <c r="Y36" s="16">
        <f t="shared" ca="1" si="8"/>
        <v>0</v>
      </c>
      <c r="Z36" s="40"/>
      <c r="AA36" s="44"/>
      <c r="AB36" s="30"/>
      <c r="AC36">
        <f t="shared" ca="1" si="9"/>
        <v>0</v>
      </c>
      <c r="AD36" s="16">
        <f t="shared" si="10"/>
        <v>0</v>
      </c>
      <c r="AE36" s="16">
        <f t="shared" ca="1" si="11"/>
        <v>0</v>
      </c>
      <c r="AF36" s="77">
        <f t="shared" ca="1" si="12"/>
        <v>10</v>
      </c>
      <c r="AG36"/>
      <c r="AH36"/>
      <c r="AI36"/>
      <c r="AJ36" s="16">
        <f t="shared" ca="1" si="13"/>
        <v>5</v>
      </c>
      <c r="AK36" s="16">
        <f t="shared" ca="1" si="14"/>
        <v>5</v>
      </c>
      <c r="AL36" s="16">
        <f t="shared" ca="1" si="15"/>
        <v>0</v>
      </c>
      <c r="AM36" s="16">
        <f t="shared" ca="1" si="16"/>
        <v>0</v>
      </c>
    </row>
    <row r="37" spans="1:39" x14ac:dyDescent="0.25">
      <c r="A37" s="86" t="s">
        <v>67</v>
      </c>
      <c r="B37" s="17" t="s">
        <v>40</v>
      </c>
      <c r="D37" s="16" t="s">
        <v>68</v>
      </c>
      <c r="E37" t="s">
        <v>222</v>
      </c>
      <c r="F37" t="s">
        <v>223</v>
      </c>
      <c r="G37" s="16" t="s">
        <v>212</v>
      </c>
      <c r="H37" s="65"/>
      <c r="I37" s="88" t="s">
        <v>342</v>
      </c>
      <c r="J37" s="30">
        <v>31.29</v>
      </c>
      <c r="K37">
        <f t="shared" ca="1" si="0"/>
        <v>4</v>
      </c>
      <c r="L37" s="16">
        <f t="shared" si="1"/>
        <v>1</v>
      </c>
      <c r="M37" s="31">
        <f t="shared" ca="1" si="2"/>
        <v>5</v>
      </c>
      <c r="N37" s="30">
        <v>31.29</v>
      </c>
      <c r="O37" s="94"/>
      <c r="P37" s="30"/>
      <c r="Q37">
        <f t="shared" ca="1" si="3"/>
        <v>0</v>
      </c>
      <c r="R37" s="16">
        <f t="shared" si="4"/>
        <v>0</v>
      </c>
      <c r="S37" s="46">
        <f t="shared" ca="1" si="5"/>
        <v>0</v>
      </c>
      <c r="T37" s="30"/>
      <c r="U37" s="44"/>
      <c r="V37" s="30"/>
      <c r="W37">
        <f t="shared" ca="1" si="6"/>
        <v>0</v>
      </c>
      <c r="X37" s="16">
        <f t="shared" si="7"/>
        <v>0</v>
      </c>
      <c r="Y37" s="16">
        <f t="shared" ca="1" si="8"/>
        <v>0</v>
      </c>
      <c r="Z37" s="40"/>
      <c r="AA37" s="44"/>
      <c r="AB37" s="30"/>
      <c r="AC37">
        <f t="shared" ca="1" si="9"/>
        <v>0</v>
      </c>
      <c r="AD37" s="16">
        <f t="shared" si="10"/>
        <v>0</v>
      </c>
      <c r="AE37" s="16">
        <f t="shared" ca="1" si="11"/>
        <v>0</v>
      </c>
      <c r="AF37" s="77">
        <f t="shared" ca="1" si="12"/>
        <v>5</v>
      </c>
      <c r="AG37"/>
      <c r="AH37"/>
      <c r="AI37"/>
      <c r="AJ37" s="16">
        <f t="shared" ca="1" si="13"/>
        <v>5</v>
      </c>
      <c r="AK37" s="16">
        <f t="shared" ca="1" si="14"/>
        <v>0</v>
      </c>
      <c r="AL37" s="16">
        <f t="shared" ca="1" si="15"/>
        <v>0</v>
      </c>
      <c r="AM37" s="16">
        <f t="shared" ca="1" si="16"/>
        <v>0</v>
      </c>
    </row>
    <row r="38" spans="1:39" x14ac:dyDescent="0.25">
      <c r="A38" s="86" t="s">
        <v>67</v>
      </c>
      <c r="B38" s="17" t="s">
        <v>40</v>
      </c>
      <c r="D38" s="16" t="s">
        <v>68</v>
      </c>
      <c r="E38" s="16" t="s">
        <v>328</v>
      </c>
      <c r="F38" s="16" t="s">
        <v>281</v>
      </c>
      <c r="G38" s="16" t="s">
        <v>282</v>
      </c>
      <c r="H38" s="65">
        <v>26.64</v>
      </c>
      <c r="I38" s="88" t="s">
        <v>343</v>
      </c>
      <c r="J38" s="30">
        <v>26.6</v>
      </c>
      <c r="K38">
        <f t="shared" ca="1" si="0"/>
        <v>3</v>
      </c>
      <c r="L38" s="16">
        <f t="shared" si="1"/>
        <v>0</v>
      </c>
      <c r="M38" s="31">
        <f t="shared" ca="1" si="2"/>
        <v>3</v>
      </c>
      <c r="N38" s="30"/>
      <c r="O38" s="94"/>
      <c r="P38" s="30"/>
      <c r="Q38">
        <f t="shared" ca="1" si="3"/>
        <v>0</v>
      </c>
      <c r="R38" s="16">
        <f t="shared" si="4"/>
        <v>0</v>
      </c>
      <c r="S38" s="46">
        <f t="shared" ca="1" si="5"/>
        <v>0</v>
      </c>
      <c r="T38" s="30"/>
      <c r="U38" s="44"/>
      <c r="V38" s="30"/>
      <c r="W38">
        <f t="shared" ca="1" si="6"/>
        <v>0</v>
      </c>
      <c r="X38" s="16">
        <f t="shared" si="7"/>
        <v>0</v>
      </c>
      <c r="Y38" s="16">
        <f t="shared" ca="1" si="8"/>
        <v>0</v>
      </c>
      <c r="Z38" s="40"/>
      <c r="AA38" s="44"/>
      <c r="AB38" s="30"/>
      <c r="AC38">
        <f t="shared" ca="1" si="9"/>
        <v>0</v>
      </c>
      <c r="AD38" s="16">
        <f t="shared" si="10"/>
        <v>0</v>
      </c>
      <c r="AE38" s="16">
        <f t="shared" ca="1" si="11"/>
        <v>0</v>
      </c>
      <c r="AF38" s="77">
        <f t="shared" ca="1" si="12"/>
        <v>3</v>
      </c>
      <c r="AG38"/>
      <c r="AH38"/>
      <c r="AI38"/>
      <c r="AJ38" s="16">
        <f t="shared" ca="1" si="13"/>
        <v>3</v>
      </c>
      <c r="AK38" s="16">
        <f t="shared" ca="1" si="14"/>
        <v>0</v>
      </c>
      <c r="AL38" s="16">
        <f t="shared" ca="1" si="15"/>
        <v>0</v>
      </c>
      <c r="AM38" s="16">
        <f t="shared" ca="1" si="16"/>
        <v>0</v>
      </c>
    </row>
    <row r="39" spans="1:39" x14ac:dyDescent="0.25">
      <c r="A39" s="86" t="s">
        <v>67</v>
      </c>
      <c r="B39" s="17" t="s">
        <v>40</v>
      </c>
      <c r="D39" s="16" t="s">
        <v>68</v>
      </c>
      <c r="E39" s="16" t="s">
        <v>234</v>
      </c>
      <c r="F39" s="16" t="s">
        <v>340</v>
      </c>
      <c r="G39" s="16" t="s">
        <v>212</v>
      </c>
      <c r="H39" s="65"/>
      <c r="I39" s="88" t="s">
        <v>343</v>
      </c>
      <c r="J39" s="30">
        <v>18.54</v>
      </c>
      <c r="K39">
        <f t="shared" ca="1" si="0"/>
        <v>0</v>
      </c>
      <c r="L39" s="16">
        <f t="shared" si="1"/>
        <v>1</v>
      </c>
      <c r="M39" s="31">
        <f t="shared" ca="1" si="2"/>
        <v>1</v>
      </c>
      <c r="N39" s="30">
        <v>18.54</v>
      </c>
      <c r="O39" s="94"/>
      <c r="P39" s="30"/>
      <c r="Q39">
        <f t="shared" ca="1" si="3"/>
        <v>0</v>
      </c>
      <c r="R39" s="16">
        <f t="shared" si="4"/>
        <v>0</v>
      </c>
      <c r="S39" s="46">
        <f t="shared" ca="1" si="5"/>
        <v>0</v>
      </c>
      <c r="T39" s="30"/>
      <c r="U39" s="44"/>
      <c r="V39" s="30"/>
      <c r="W39">
        <f t="shared" ca="1" si="6"/>
        <v>0</v>
      </c>
      <c r="X39" s="16">
        <f t="shared" si="7"/>
        <v>0</v>
      </c>
      <c r="Y39" s="16">
        <f t="shared" ca="1" si="8"/>
        <v>0</v>
      </c>
      <c r="Z39" s="40"/>
      <c r="AA39" s="44"/>
      <c r="AB39" s="30"/>
      <c r="AC39">
        <f t="shared" ca="1" si="9"/>
        <v>0</v>
      </c>
      <c r="AD39" s="16">
        <f t="shared" si="10"/>
        <v>0</v>
      </c>
      <c r="AE39" s="16">
        <f t="shared" ca="1" si="11"/>
        <v>0</v>
      </c>
      <c r="AF39" s="77">
        <f t="shared" ca="1" si="12"/>
        <v>1</v>
      </c>
      <c r="AG39"/>
      <c r="AH39"/>
      <c r="AI39"/>
      <c r="AJ39" s="16">
        <f t="shared" ca="1" si="13"/>
        <v>1</v>
      </c>
      <c r="AK39" s="16">
        <f t="shared" ca="1" si="14"/>
        <v>0</v>
      </c>
      <c r="AL39" s="16">
        <f t="shared" ca="1" si="15"/>
        <v>0</v>
      </c>
      <c r="AM39" s="16">
        <f t="shared" ca="1" si="16"/>
        <v>0</v>
      </c>
    </row>
    <row r="40" spans="1:39" x14ac:dyDescent="0.25">
      <c r="A40" s="86" t="s">
        <v>67</v>
      </c>
      <c r="B40" s="17" t="s">
        <v>40</v>
      </c>
      <c r="D40" s="16" t="s">
        <v>68</v>
      </c>
      <c r="E40" s="16" t="s">
        <v>304</v>
      </c>
      <c r="F40" s="16" t="s">
        <v>305</v>
      </c>
      <c r="G40" s="16" t="s">
        <v>195</v>
      </c>
      <c r="H40" s="65"/>
      <c r="I40" s="88" t="s">
        <v>343</v>
      </c>
      <c r="J40" s="30">
        <v>18.93</v>
      </c>
      <c r="K40">
        <f t="shared" ca="1" si="0"/>
        <v>0</v>
      </c>
      <c r="L40" s="16">
        <f t="shared" si="1"/>
        <v>1</v>
      </c>
      <c r="M40" s="31">
        <f t="shared" ca="1" si="2"/>
        <v>1</v>
      </c>
      <c r="N40" s="30">
        <v>18.93</v>
      </c>
      <c r="O40" s="94"/>
      <c r="P40" s="30"/>
      <c r="Q40">
        <f t="shared" ca="1" si="3"/>
        <v>0</v>
      </c>
      <c r="R40" s="16">
        <f t="shared" si="4"/>
        <v>0</v>
      </c>
      <c r="S40" s="46">
        <f t="shared" ca="1" si="5"/>
        <v>0</v>
      </c>
      <c r="T40" s="30"/>
      <c r="U40" s="44"/>
      <c r="V40" s="30"/>
      <c r="W40">
        <f t="shared" ca="1" si="6"/>
        <v>0</v>
      </c>
      <c r="X40" s="16">
        <f t="shared" si="7"/>
        <v>0</v>
      </c>
      <c r="Y40" s="16">
        <f t="shared" ca="1" si="8"/>
        <v>0</v>
      </c>
      <c r="Z40" s="40"/>
      <c r="AA40" s="44"/>
      <c r="AB40" s="30"/>
      <c r="AC40">
        <f t="shared" ca="1" si="9"/>
        <v>0</v>
      </c>
      <c r="AD40" s="16">
        <f t="shared" si="10"/>
        <v>0</v>
      </c>
      <c r="AE40" s="16">
        <f t="shared" ca="1" si="11"/>
        <v>0</v>
      </c>
      <c r="AF40" s="77">
        <f t="shared" ca="1" si="12"/>
        <v>1</v>
      </c>
      <c r="AG40"/>
      <c r="AH40"/>
      <c r="AI40"/>
      <c r="AJ40" s="16">
        <f t="shared" ca="1" si="13"/>
        <v>1</v>
      </c>
      <c r="AK40" s="16">
        <f t="shared" ca="1" si="14"/>
        <v>0</v>
      </c>
      <c r="AL40" s="16">
        <f t="shared" ca="1" si="15"/>
        <v>0</v>
      </c>
      <c r="AM40" s="16">
        <f t="shared" ca="1" si="16"/>
        <v>0</v>
      </c>
    </row>
    <row r="41" spans="1:39" x14ac:dyDescent="0.25">
      <c r="A41" s="86" t="s">
        <v>67</v>
      </c>
      <c r="B41" s="17" t="s">
        <v>40</v>
      </c>
      <c r="D41" s="16" t="s">
        <v>68</v>
      </c>
      <c r="E41" t="s">
        <v>208</v>
      </c>
      <c r="F41" t="s">
        <v>326</v>
      </c>
      <c r="G41" s="16" t="s">
        <v>327</v>
      </c>
      <c r="H41" s="82">
        <v>21.8</v>
      </c>
      <c r="I41" s="88" t="s">
        <v>342</v>
      </c>
      <c r="J41" s="30">
        <v>22.97</v>
      </c>
      <c r="K41">
        <f t="shared" ca="1" si="0"/>
        <v>2</v>
      </c>
      <c r="L41" s="16">
        <f t="shared" si="1"/>
        <v>1</v>
      </c>
      <c r="M41" s="31">
        <f t="shared" ca="1" si="2"/>
        <v>3</v>
      </c>
      <c r="N41" s="30">
        <v>22.97</v>
      </c>
      <c r="O41" s="94"/>
      <c r="P41" s="30"/>
      <c r="Q41">
        <f t="shared" ca="1" si="3"/>
        <v>0</v>
      </c>
      <c r="R41" s="16">
        <f t="shared" si="4"/>
        <v>0</v>
      </c>
      <c r="S41" s="46">
        <f t="shared" ca="1" si="5"/>
        <v>0</v>
      </c>
      <c r="T41" s="30"/>
      <c r="U41" s="44"/>
      <c r="V41" s="30"/>
      <c r="W41">
        <f t="shared" ca="1" si="6"/>
        <v>0</v>
      </c>
      <c r="X41" s="16">
        <f t="shared" si="7"/>
        <v>0</v>
      </c>
      <c r="Y41" s="16">
        <f t="shared" ca="1" si="8"/>
        <v>0</v>
      </c>
      <c r="Z41" s="40"/>
      <c r="AA41" s="44"/>
      <c r="AB41" s="30"/>
      <c r="AC41">
        <f t="shared" ca="1" si="9"/>
        <v>0</v>
      </c>
      <c r="AD41" s="16">
        <f t="shared" si="10"/>
        <v>0</v>
      </c>
      <c r="AE41" s="16">
        <f t="shared" ca="1" si="11"/>
        <v>0</v>
      </c>
      <c r="AF41" s="77">
        <f t="shared" ca="1" si="12"/>
        <v>3</v>
      </c>
      <c r="AG41"/>
      <c r="AH41"/>
      <c r="AI41"/>
      <c r="AJ41" s="16">
        <f t="shared" ca="1" si="13"/>
        <v>3</v>
      </c>
      <c r="AK41" s="16">
        <f t="shared" ca="1" si="14"/>
        <v>0</v>
      </c>
      <c r="AL41" s="16">
        <f t="shared" ca="1" si="15"/>
        <v>0</v>
      </c>
      <c r="AM41" s="16">
        <f t="shared" ca="1" si="16"/>
        <v>0</v>
      </c>
    </row>
    <row r="42" spans="1:39" x14ac:dyDescent="0.25">
      <c r="A42" s="86" t="s">
        <v>67</v>
      </c>
      <c r="B42" s="17" t="s">
        <v>40</v>
      </c>
      <c r="D42" s="16" t="s">
        <v>68</v>
      </c>
      <c r="E42" s="16" t="s">
        <v>234</v>
      </c>
      <c r="F42" s="16" t="s">
        <v>373</v>
      </c>
      <c r="G42" s="16" t="s">
        <v>374</v>
      </c>
      <c r="H42" s="82"/>
      <c r="K42"/>
      <c r="N42" s="30">
        <v>17.93</v>
      </c>
      <c r="O42" s="94" t="s">
        <v>343</v>
      </c>
      <c r="P42" s="30">
        <v>19.18</v>
      </c>
      <c r="Q42">
        <f t="shared" ref="Q42" ca="1" si="87">IF(B42="",0,VLOOKUP(P42,INDIRECT($A42&amp;$B42),COLUMNS(INDIRECT($A42&amp;$B42))))</f>
        <v>0</v>
      </c>
      <c r="R42" s="16">
        <f t="shared" ref="R42" si="88">IF(AND(P42&gt;0,N42="No PB"),1,IF(P42&gt;N42,1,0))</f>
        <v>1</v>
      </c>
      <c r="S42" s="46">
        <f t="shared" ref="S42" ca="1" si="89">Q42+R42</f>
        <v>1</v>
      </c>
      <c r="T42" s="30"/>
      <c r="U42" s="44"/>
      <c r="V42" s="30"/>
      <c r="W42">
        <f t="shared" ref="W42" ca="1" si="90">IF(B42="",0,VLOOKUP(V42,INDIRECT($A42&amp;$B42),COLUMNS(INDIRECT($A42&amp;$B42))))</f>
        <v>0</v>
      </c>
      <c r="X42" s="16">
        <f t="shared" ref="X42" si="91">IF(AND(V42&gt;0,T42="No PB"),1,IF(V42&gt;T42,1,0))</f>
        <v>0</v>
      </c>
      <c r="Y42" s="16">
        <f t="shared" ref="Y42" ca="1" si="92">W42+X42</f>
        <v>0</v>
      </c>
      <c r="Z42" s="40"/>
      <c r="AA42" s="44"/>
      <c r="AB42" s="30"/>
      <c r="AC42">
        <f t="shared" ref="AC42" ca="1" si="93">IF(H42="",0,VLOOKUP(AB42,INDIRECT($A42&amp;$B42),COLUMNS(INDIRECT($A42&amp;$B42))))</f>
        <v>0</v>
      </c>
      <c r="AD42" s="16">
        <f t="shared" ref="AD42" si="94">IF(AND(AB42&gt;0,Z42="No PB"),1,IF(AB42&gt;Z42,1,0))</f>
        <v>0</v>
      </c>
      <c r="AE42" s="16">
        <f t="shared" ref="AE42" ca="1" si="95">AC42+AD42</f>
        <v>0</v>
      </c>
      <c r="AF42" s="77">
        <f t="shared" ref="AF42" ca="1" si="96">LARGE(AJ42:AM42,1)+LARGE(AJ42:AM42,2)+LARGE(AJ42:AM42,3)</f>
        <v>1</v>
      </c>
      <c r="AG42"/>
      <c r="AH42"/>
      <c r="AI42"/>
      <c r="AJ42" s="16">
        <f t="shared" ref="AJ42" si="97">M42</f>
        <v>0</v>
      </c>
      <c r="AK42" s="16">
        <f t="shared" ref="AK42" ca="1" si="98">S42</f>
        <v>1</v>
      </c>
      <c r="AL42" s="16">
        <f t="shared" ref="AL42" ca="1" si="99">Y42</f>
        <v>0</v>
      </c>
      <c r="AM42" s="16">
        <f t="shared" ref="AM42" ca="1" si="100">AE42</f>
        <v>0</v>
      </c>
    </row>
    <row r="43" spans="1:39" x14ac:dyDescent="0.25">
      <c r="A43" s="86" t="s">
        <v>67</v>
      </c>
      <c r="B43" s="17" t="s">
        <v>34</v>
      </c>
      <c r="D43" s="16" t="s">
        <v>135</v>
      </c>
      <c r="E43" s="16" t="s">
        <v>149</v>
      </c>
      <c r="F43" s="16" t="s">
        <v>150</v>
      </c>
      <c r="G43" s="16" t="s">
        <v>151</v>
      </c>
      <c r="H43" s="65">
        <v>37.22</v>
      </c>
      <c r="I43" s="88">
        <v>14</v>
      </c>
      <c r="J43" s="30">
        <v>36.28</v>
      </c>
      <c r="K43">
        <f t="shared" ca="1" si="0"/>
        <v>2</v>
      </c>
      <c r="L43" s="16">
        <f t="shared" si="1"/>
        <v>0</v>
      </c>
      <c r="M43" s="31">
        <f t="shared" ca="1" si="2"/>
        <v>2</v>
      </c>
      <c r="N43" s="30"/>
      <c r="O43" s="94">
        <v>14</v>
      </c>
      <c r="P43" s="30">
        <v>35.24</v>
      </c>
      <c r="Q43">
        <f t="shared" ca="1" si="3"/>
        <v>2</v>
      </c>
      <c r="R43" s="16">
        <f t="shared" si="4"/>
        <v>1</v>
      </c>
      <c r="S43" s="46">
        <f t="shared" ca="1" si="5"/>
        <v>3</v>
      </c>
      <c r="T43" s="30"/>
      <c r="U43" s="44"/>
      <c r="V43" s="30"/>
      <c r="W43">
        <f t="shared" ca="1" si="6"/>
        <v>0</v>
      </c>
      <c r="X43" s="16">
        <f t="shared" si="7"/>
        <v>0</v>
      </c>
      <c r="Y43" s="16">
        <f t="shared" ca="1" si="8"/>
        <v>0</v>
      </c>
      <c r="Z43" s="40"/>
      <c r="AA43" s="44"/>
      <c r="AB43" s="30"/>
      <c r="AC43">
        <f t="shared" ca="1" si="9"/>
        <v>0</v>
      </c>
      <c r="AD43" s="16">
        <f t="shared" si="10"/>
        <v>0</v>
      </c>
      <c r="AE43" s="16">
        <f t="shared" ca="1" si="11"/>
        <v>0</v>
      </c>
      <c r="AF43" s="77">
        <f t="shared" ca="1" si="12"/>
        <v>5</v>
      </c>
      <c r="AG43"/>
      <c r="AH43"/>
      <c r="AI43"/>
      <c r="AJ43" s="16">
        <f t="shared" ca="1" si="13"/>
        <v>2</v>
      </c>
      <c r="AK43" s="16">
        <f t="shared" ca="1" si="14"/>
        <v>3</v>
      </c>
      <c r="AL43" s="16">
        <f t="shared" ca="1" si="15"/>
        <v>0</v>
      </c>
      <c r="AM43" s="16">
        <f t="shared" ca="1" si="16"/>
        <v>0</v>
      </c>
    </row>
    <row r="44" spans="1:39" x14ac:dyDescent="0.25">
      <c r="A44" s="86" t="s">
        <v>67</v>
      </c>
      <c r="B44" s="17" t="s">
        <v>34</v>
      </c>
      <c r="D44" s="16" t="s">
        <v>135</v>
      </c>
      <c r="E44" s="16" t="s">
        <v>136</v>
      </c>
      <c r="F44" s="16" t="s">
        <v>137</v>
      </c>
      <c r="G44" s="16" t="s">
        <v>138</v>
      </c>
      <c r="H44" s="65">
        <v>36.21</v>
      </c>
      <c r="I44" s="88">
        <v>14</v>
      </c>
      <c r="J44" s="30">
        <v>35.56</v>
      </c>
      <c r="K44">
        <f t="shared" ca="1" si="0"/>
        <v>2</v>
      </c>
      <c r="L44" s="16">
        <f t="shared" si="1"/>
        <v>0</v>
      </c>
      <c r="M44" s="31">
        <f t="shared" ca="1" si="2"/>
        <v>2</v>
      </c>
      <c r="N44" s="30"/>
      <c r="O44" s="94">
        <v>14</v>
      </c>
      <c r="P44" s="30">
        <v>35.15</v>
      </c>
      <c r="Q44">
        <f t="shared" ca="1" si="3"/>
        <v>2</v>
      </c>
      <c r="R44" s="16">
        <f t="shared" si="4"/>
        <v>1</v>
      </c>
      <c r="S44" s="46">
        <f t="shared" ca="1" si="5"/>
        <v>3</v>
      </c>
      <c r="T44" s="30"/>
      <c r="U44" s="44"/>
      <c r="V44" s="30"/>
      <c r="W44">
        <f t="shared" ca="1" si="6"/>
        <v>0</v>
      </c>
      <c r="X44" s="16">
        <f t="shared" si="7"/>
        <v>0</v>
      </c>
      <c r="Y44" s="16">
        <f t="shared" ca="1" si="8"/>
        <v>0</v>
      </c>
      <c r="Z44" s="40"/>
      <c r="AA44" s="44"/>
      <c r="AB44" s="30"/>
      <c r="AC44">
        <f t="shared" ca="1" si="9"/>
        <v>0</v>
      </c>
      <c r="AD44" s="16">
        <f t="shared" si="10"/>
        <v>0</v>
      </c>
      <c r="AE44" s="16">
        <f t="shared" ca="1" si="11"/>
        <v>0</v>
      </c>
      <c r="AF44" s="77">
        <f t="shared" ca="1" si="12"/>
        <v>5</v>
      </c>
      <c r="AG44"/>
      <c r="AH44"/>
      <c r="AI44"/>
      <c r="AJ44" s="16">
        <f t="shared" ca="1" si="13"/>
        <v>2</v>
      </c>
      <c r="AK44" s="16">
        <f t="shared" ca="1" si="14"/>
        <v>3</v>
      </c>
      <c r="AL44" s="16">
        <f t="shared" ca="1" si="15"/>
        <v>0</v>
      </c>
      <c r="AM44" s="16">
        <f t="shared" ca="1" si="16"/>
        <v>0</v>
      </c>
    </row>
    <row r="45" spans="1:39" x14ac:dyDescent="0.25">
      <c r="A45" s="86" t="s">
        <v>67</v>
      </c>
      <c r="B45" s="17" t="s">
        <v>34</v>
      </c>
      <c r="D45" s="16" t="s">
        <v>135</v>
      </c>
      <c r="E45" t="s">
        <v>169</v>
      </c>
      <c r="F45" t="s">
        <v>162</v>
      </c>
      <c r="G45" s="16" t="s">
        <v>148</v>
      </c>
      <c r="H45" s="37">
        <v>40</v>
      </c>
      <c r="I45" s="88">
        <v>14</v>
      </c>
      <c r="J45" s="30">
        <v>36.83</v>
      </c>
      <c r="K45">
        <f t="shared" ca="1" si="0"/>
        <v>3</v>
      </c>
      <c r="L45" s="16">
        <f t="shared" si="1"/>
        <v>0</v>
      </c>
      <c r="M45" s="31">
        <f t="shared" ca="1" si="2"/>
        <v>3</v>
      </c>
      <c r="N45" s="30"/>
      <c r="O45" s="94">
        <v>14</v>
      </c>
      <c r="P45" s="30">
        <v>33.909999999999997</v>
      </c>
      <c r="Q45">
        <f t="shared" ca="1" si="3"/>
        <v>2</v>
      </c>
      <c r="R45" s="16">
        <f t="shared" si="4"/>
        <v>1</v>
      </c>
      <c r="S45" s="46">
        <f t="shared" ca="1" si="5"/>
        <v>3</v>
      </c>
      <c r="T45" s="30"/>
      <c r="U45" s="44"/>
      <c r="V45" s="30"/>
      <c r="W45">
        <f t="shared" ca="1" si="6"/>
        <v>0</v>
      </c>
      <c r="X45" s="16">
        <f t="shared" si="7"/>
        <v>0</v>
      </c>
      <c r="Y45" s="16">
        <f t="shared" ca="1" si="8"/>
        <v>0</v>
      </c>
      <c r="Z45" s="40"/>
      <c r="AA45" s="44"/>
      <c r="AB45" s="30"/>
      <c r="AC45">
        <f t="shared" ca="1" si="9"/>
        <v>0</v>
      </c>
      <c r="AD45" s="16">
        <f t="shared" si="10"/>
        <v>0</v>
      </c>
      <c r="AE45" s="16">
        <f t="shared" ca="1" si="11"/>
        <v>0</v>
      </c>
      <c r="AF45" s="77">
        <f t="shared" ca="1" si="12"/>
        <v>6</v>
      </c>
      <c r="AG45"/>
      <c r="AH45"/>
      <c r="AI45"/>
      <c r="AJ45" s="16">
        <f t="shared" ca="1" si="13"/>
        <v>3</v>
      </c>
      <c r="AK45" s="16">
        <f t="shared" ca="1" si="14"/>
        <v>3</v>
      </c>
      <c r="AL45" s="16">
        <f t="shared" ca="1" si="15"/>
        <v>0</v>
      </c>
      <c r="AM45" s="16">
        <f t="shared" ca="1" si="16"/>
        <v>0</v>
      </c>
    </row>
    <row r="46" spans="1:39" x14ac:dyDescent="0.25">
      <c r="A46" s="86" t="s">
        <v>67</v>
      </c>
      <c r="B46" s="17" t="s">
        <v>34</v>
      </c>
      <c r="D46" s="16" t="s">
        <v>135</v>
      </c>
      <c r="E46" s="16" t="s">
        <v>192</v>
      </c>
      <c r="F46" s="16" t="s">
        <v>193</v>
      </c>
      <c r="G46" s="16" t="s">
        <v>194</v>
      </c>
      <c r="H46" s="66"/>
      <c r="I46" s="88" t="s">
        <v>342</v>
      </c>
      <c r="J46" s="30">
        <v>29.76</v>
      </c>
      <c r="K46">
        <f t="shared" ca="1" si="0"/>
        <v>1</v>
      </c>
      <c r="L46" s="16">
        <f t="shared" si="1"/>
        <v>1</v>
      </c>
      <c r="M46" s="31">
        <f t="shared" ca="1" si="2"/>
        <v>2</v>
      </c>
      <c r="N46" s="30">
        <v>29.76</v>
      </c>
      <c r="O46" s="94"/>
      <c r="P46" s="30"/>
      <c r="Q46">
        <f t="shared" ca="1" si="3"/>
        <v>0</v>
      </c>
      <c r="R46" s="16">
        <f t="shared" si="4"/>
        <v>0</v>
      </c>
      <c r="S46" s="46">
        <f t="shared" ca="1" si="5"/>
        <v>0</v>
      </c>
      <c r="T46" s="30"/>
      <c r="U46" s="44"/>
      <c r="V46" s="30"/>
      <c r="W46">
        <f t="shared" ca="1" si="6"/>
        <v>0</v>
      </c>
      <c r="X46" s="16">
        <f t="shared" si="7"/>
        <v>0</v>
      </c>
      <c r="Y46" s="16">
        <f t="shared" ca="1" si="8"/>
        <v>0</v>
      </c>
      <c r="Z46" s="40"/>
      <c r="AA46" s="44"/>
      <c r="AB46" s="30"/>
      <c r="AC46">
        <f t="shared" ca="1" si="9"/>
        <v>0</v>
      </c>
      <c r="AD46" s="16">
        <f t="shared" si="10"/>
        <v>0</v>
      </c>
      <c r="AE46" s="16">
        <f t="shared" ca="1" si="11"/>
        <v>0</v>
      </c>
      <c r="AF46" s="77">
        <f t="shared" ca="1" si="12"/>
        <v>2</v>
      </c>
      <c r="AG46"/>
      <c r="AH46"/>
      <c r="AI46"/>
      <c r="AJ46" s="16">
        <f t="shared" ca="1" si="13"/>
        <v>2</v>
      </c>
      <c r="AK46" s="16">
        <f t="shared" ca="1" si="14"/>
        <v>0</v>
      </c>
      <c r="AL46" s="16">
        <f t="shared" ca="1" si="15"/>
        <v>0</v>
      </c>
      <c r="AM46" s="16">
        <f t="shared" ca="1" si="16"/>
        <v>0</v>
      </c>
    </row>
    <row r="47" spans="1:39" x14ac:dyDescent="0.25">
      <c r="A47" s="86" t="s">
        <v>67</v>
      </c>
      <c r="B47" s="28" t="s">
        <v>34</v>
      </c>
      <c r="C47" s="27"/>
      <c r="D47" s="16" t="s">
        <v>135</v>
      </c>
      <c r="E47" t="s">
        <v>213</v>
      </c>
      <c r="F47" t="s">
        <v>220</v>
      </c>
      <c r="G47" s="16" t="s">
        <v>221</v>
      </c>
      <c r="H47" s="67">
        <v>44.66</v>
      </c>
      <c r="I47" s="88">
        <v>14</v>
      </c>
      <c r="J47" s="30">
        <v>41.29</v>
      </c>
      <c r="K47">
        <f t="shared" ca="1" si="0"/>
        <v>4</v>
      </c>
      <c r="L47" s="16">
        <f t="shared" si="1"/>
        <v>0</v>
      </c>
      <c r="M47" s="31">
        <f t="shared" ca="1" si="2"/>
        <v>4</v>
      </c>
      <c r="N47" s="30"/>
      <c r="O47" s="94"/>
      <c r="P47" s="30"/>
      <c r="Q47">
        <f t="shared" ca="1" si="3"/>
        <v>0</v>
      </c>
      <c r="R47" s="16">
        <f t="shared" si="4"/>
        <v>0</v>
      </c>
      <c r="S47" s="46">
        <f t="shared" ca="1" si="5"/>
        <v>0</v>
      </c>
      <c r="T47" s="30"/>
      <c r="U47" s="44"/>
      <c r="V47" s="30"/>
      <c r="W47">
        <f t="shared" ca="1" si="6"/>
        <v>0</v>
      </c>
      <c r="X47" s="16">
        <f t="shared" si="7"/>
        <v>0</v>
      </c>
      <c r="Y47" s="16">
        <f t="shared" ca="1" si="8"/>
        <v>0</v>
      </c>
      <c r="Z47" s="40"/>
      <c r="AA47" s="44"/>
      <c r="AB47" s="30"/>
      <c r="AC47">
        <f t="shared" ca="1" si="9"/>
        <v>0</v>
      </c>
      <c r="AD47" s="16">
        <f t="shared" si="10"/>
        <v>0</v>
      </c>
      <c r="AE47" s="16">
        <f t="shared" ca="1" si="11"/>
        <v>0</v>
      </c>
      <c r="AF47" s="77">
        <f t="shared" ca="1" si="12"/>
        <v>4</v>
      </c>
      <c r="AG47"/>
      <c r="AH47"/>
      <c r="AI47"/>
      <c r="AJ47" s="16">
        <f t="shared" ca="1" si="13"/>
        <v>4</v>
      </c>
      <c r="AK47" s="16">
        <f t="shared" ca="1" si="14"/>
        <v>0</v>
      </c>
      <c r="AL47" s="16">
        <f t="shared" ca="1" si="15"/>
        <v>0</v>
      </c>
      <c r="AM47" s="16">
        <f t="shared" ca="1" si="16"/>
        <v>0</v>
      </c>
    </row>
    <row r="48" spans="1:39" x14ac:dyDescent="0.25">
      <c r="A48" s="86" t="s">
        <v>67</v>
      </c>
      <c r="B48" s="17" t="s">
        <v>34</v>
      </c>
      <c r="D48" s="16" t="s">
        <v>135</v>
      </c>
      <c r="E48" s="16" t="s">
        <v>237</v>
      </c>
      <c r="F48" s="16" t="s">
        <v>238</v>
      </c>
      <c r="G48" s="16" t="s">
        <v>148</v>
      </c>
      <c r="H48" s="65"/>
      <c r="K48">
        <f t="shared" ref="K48:K78" ca="1" si="101">IF(B48="",0,VLOOKUP(J48,INDIRECT($A48&amp;$B48),COLUMNS(INDIRECT($A48&amp;$B48))))</f>
        <v>0</v>
      </c>
      <c r="L48" s="16">
        <f t="shared" ref="L48:L77" si="102">IF(AND(J48&gt;0,H48="No PB"),1,IF(J48&gt;H48,1,0))</f>
        <v>0</v>
      </c>
      <c r="M48" s="31">
        <f t="shared" ref="M48:M77" ca="1" si="103">K48+L48</f>
        <v>0</v>
      </c>
      <c r="N48" s="30"/>
      <c r="O48" s="94"/>
      <c r="P48" s="30"/>
      <c r="Q48">
        <f t="shared" ref="Q48:Q78" ca="1" si="104">IF(B48="",0,VLOOKUP(P48,INDIRECT($A48&amp;$B48),COLUMNS(INDIRECT($A48&amp;$B48))))</f>
        <v>0</v>
      </c>
      <c r="R48" s="16">
        <f t="shared" si="4"/>
        <v>0</v>
      </c>
      <c r="S48" s="46">
        <f t="shared" ca="1" si="5"/>
        <v>0</v>
      </c>
      <c r="T48" s="30"/>
      <c r="U48" s="44"/>
      <c r="V48" s="30"/>
      <c r="W48">
        <f t="shared" ref="W48:W78" ca="1" si="105">IF(B48="",0,VLOOKUP(V48,INDIRECT($A48&amp;$B48),COLUMNS(INDIRECT($A48&amp;$B48))))</f>
        <v>0</v>
      </c>
      <c r="X48" s="16">
        <f t="shared" si="7"/>
        <v>0</v>
      </c>
      <c r="Y48" s="16">
        <f t="shared" ca="1" si="8"/>
        <v>0</v>
      </c>
      <c r="Z48" s="40"/>
      <c r="AA48" s="44"/>
      <c r="AB48" s="30"/>
      <c r="AC48">
        <f t="shared" ref="AC48:AC78" ca="1" si="106">IF(H48="",0,VLOOKUP(AB48,INDIRECT($A48&amp;$B48),COLUMNS(INDIRECT($A48&amp;$B48))))</f>
        <v>0</v>
      </c>
      <c r="AD48" s="16">
        <f t="shared" si="10"/>
        <v>0</v>
      </c>
      <c r="AE48" s="16">
        <f t="shared" ca="1" si="11"/>
        <v>0</v>
      </c>
      <c r="AF48" s="77">
        <f t="shared" ca="1" si="12"/>
        <v>0</v>
      </c>
      <c r="AG48"/>
      <c r="AH48"/>
      <c r="AI48"/>
      <c r="AJ48" s="16">
        <f t="shared" ca="1" si="13"/>
        <v>0</v>
      </c>
      <c r="AK48" s="16">
        <f t="shared" ca="1" si="14"/>
        <v>0</v>
      </c>
      <c r="AL48" s="16">
        <f t="shared" ca="1" si="15"/>
        <v>0</v>
      </c>
      <c r="AM48" s="16">
        <f t="shared" ca="1" si="16"/>
        <v>0</v>
      </c>
    </row>
    <row r="49" spans="1:39" x14ac:dyDescent="0.25">
      <c r="A49" s="86" t="s">
        <v>67</v>
      </c>
      <c r="B49" s="17" t="s">
        <v>34</v>
      </c>
      <c r="D49" s="16" t="s">
        <v>135</v>
      </c>
      <c r="E49" s="16" t="s">
        <v>254</v>
      </c>
      <c r="F49" s="16" t="s">
        <v>288</v>
      </c>
      <c r="G49" s="16" t="s">
        <v>148</v>
      </c>
      <c r="H49" s="65">
        <v>27.84</v>
      </c>
      <c r="I49" s="88" t="s">
        <v>343</v>
      </c>
      <c r="J49" s="30">
        <v>26.82</v>
      </c>
      <c r="K49">
        <f t="shared" ca="1" si="101"/>
        <v>0</v>
      </c>
      <c r="L49" s="16">
        <f t="shared" si="102"/>
        <v>0</v>
      </c>
      <c r="M49" s="31">
        <f t="shared" ca="1" si="103"/>
        <v>0</v>
      </c>
      <c r="N49" s="30"/>
      <c r="O49" s="94" t="s">
        <v>343</v>
      </c>
      <c r="P49" s="30">
        <v>28.14</v>
      </c>
      <c r="Q49">
        <f t="shared" ca="1" si="104"/>
        <v>0</v>
      </c>
      <c r="R49" s="16">
        <f t="shared" si="4"/>
        <v>1</v>
      </c>
      <c r="S49" s="46">
        <f t="shared" ca="1" si="5"/>
        <v>1</v>
      </c>
      <c r="T49" s="30"/>
      <c r="U49" s="44"/>
      <c r="V49" s="30"/>
      <c r="W49">
        <f t="shared" ca="1" si="105"/>
        <v>0</v>
      </c>
      <c r="X49" s="16">
        <f t="shared" si="7"/>
        <v>0</v>
      </c>
      <c r="Y49" s="16">
        <f t="shared" ca="1" si="8"/>
        <v>0</v>
      </c>
      <c r="Z49" s="40"/>
      <c r="AA49" s="44"/>
      <c r="AB49" s="30"/>
      <c r="AC49">
        <f t="shared" ca="1" si="106"/>
        <v>0</v>
      </c>
      <c r="AD49" s="16">
        <f t="shared" si="10"/>
        <v>0</v>
      </c>
      <c r="AE49" s="16">
        <f t="shared" ca="1" si="11"/>
        <v>0</v>
      </c>
      <c r="AF49" s="77">
        <f t="shared" ca="1" si="12"/>
        <v>1</v>
      </c>
      <c r="AG49"/>
      <c r="AH49"/>
      <c r="AI49"/>
      <c r="AJ49" s="16">
        <f t="shared" ca="1" si="13"/>
        <v>0</v>
      </c>
      <c r="AK49" s="16">
        <f t="shared" ca="1" si="14"/>
        <v>1</v>
      </c>
      <c r="AL49" s="16">
        <f t="shared" ca="1" si="15"/>
        <v>0</v>
      </c>
      <c r="AM49" s="16">
        <f t="shared" ca="1" si="16"/>
        <v>0</v>
      </c>
    </row>
    <row r="50" spans="1:39" x14ac:dyDescent="0.25">
      <c r="A50" s="86" t="s">
        <v>67</v>
      </c>
      <c r="B50" s="17" t="s">
        <v>34</v>
      </c>
      <c r="D50" s="16" t="s">
        <v>135</v>
      </c>
      <c r="E50" s="16" t="s">
        <v>295</v>
      </c>
      <c r="F50" s="16" t="s">
        <v>296</v>
      </c>
      <c r="G50" s="16" t="s">
        <v>297</v>
      </c>
      <c r="H50" s="65">
        <v>31.18</v>
      </c>
      <c r="I50" s="88">
        <v>14</v>
      </c>
      <c r="J50" s="30">
        <v>28.44</v>
      </c>
      <c r="K50">
        <f t="shared" ca="1" si="101"/>
        <v>0</v>
      </c>
      <c r="L50" s="16">
        <f t="shared" si="102"/>
        <v>0</v>
      </c>
      <c r="M50" s="31">
        <f t="shared" ca="1" si="103"/>
        <v>0</v>
      </c>
      <c r="N50" s="30"/>
      <c r="O50" s="94">
        <v>14</v>
      </c>
      <c r="P50" s="30">
        <v>26.71</v>
      </c>
      <c r="Q50">
        <f t="shared" ca="1" si="104"/>
        <v>0</v>
      </c>
      <c r="R50" s="16">
        <f t="shared" si="4"/>
        <v>1</v>
      </c>
      <c r="S50" s="46">
        <f t="shared" ca="1" si="5"/>
        <v>1</v>
      </c>
      <c r="T50" s="30"/>
      <c r="U50" s="44"/>
      <c r="V50" s="30"/>
      <c r="W50">
        <f t="shared" ca="1" si="105"/>
        <v>0</v>
      </c>
      <c r="X50" s="16">
        <f t="shared" si="7"/>
        <v>0</v>
      </c>
      <c r="Y50" s="16">
        <f t="shared" ca="1" si="8"/>
        <v>0</v>
      </c>
      <c r="Z50" s="40"/>
      <c r="AA50" s="44"/>
      <c r="AB50" s="30"/>
      <c r="AC50">
        <f t="shared" ca="1" si="106"/>
        <v>0</v>
      </c>
      <c r="AD50" s="16">
        <f t="shared" si="10"/>
        <v>0</v>
      </c>
      <c r="AE50" s="16">
        <f t="shared" ca="1" si="11"/>
        <v>0</v>
      </c>
      <c r="AF50" s="77">
        <f t="shared" ca="1" si="12"/>
        <v>1</v>
      </c>
      <c r="AG50"/>
      <c r="AH50"/>
      <c r="AI50"/>
      <c r="AJ50" s="16">
        <f t="shared" ca="1" si="13"/>
        <v>0</v>
      </c>
      <c r="AK50" s="16">
        <f t="shared" ca="1" si="14"/>
        <v>1</v>
      </c>
      <c r="AL50" s="16">
        <f t="shared" ca="1" si="15"/>
        <v>0</v>
      </c>
      <c r="AM50" s="16">
        <f t="shared" ca="1" si="16"/>
        <v>0</v>
      </c>
    </row>
    <row r="51" spans="1:39" x14ac:dyDescent="0.25">
      <c r="A51" s="86" t="s">
        <v>67</v>
      </c>
      <c r="B51" s="17" t="s">
        <v>34</v>
      </c>
      <c r="D51" s="16" t="s">
        <v>135</v>
      </c>
      <c r="E51" s="16" t="s">
        <v>136</v>
      </c>
      <c r="F51" s="16" t="s">
        <v>317</v>
      </c>
      <c r="G51" s="16" t="s">
        <v>318</v>
      </c>
      <c r="H51" s="65"/>
      <c r="I51" s="88" t="s">
        <v>342</v>
      </c>
      <c r="J51" s="30">
        <v>26.02</v>
      </c>
      <c r="K51">
        <f t="shared" ca="1" si="101"/>
        <v>0</v>
      </c>
      <c r="L51" s="16">
        <f t="shared" si="102"/>
        <v>1</v>
      </c>
      <c r="M51" s="31">
        <f t="shared" ca="1" si="103"/>
        <v>1</v>
      </c>
      <c r="N51" s="30">
        <v>26.02</v>
      </c>
      <c r="O51" s="94"/>
      <c r="P51" s="30"/>
      <c r="Q51">
        <f t="shared" ca="1" si="104"/>
        <v>0</v>
      </c>
      <c r="R51" s="16">
        <f t="shared" si="4"/>
        <v>0</v>
      </c>
      <c r="S51" s="46">
        <f t="shared" ca="1" si="5"/>
        <v>0</v>
      </c>
      <c r="T51" s="30"/>
      <c r="U51" s="44"/>
      <c r="V51" s="30"/>
      <c r="W51">
        <f t="shared" ca="1" si="105"/>
        <v>0</v>
      </c>
      <c r="X51" s="16">
        <f t="shared" si="7"/>
        <v>0</v>
      </c>
      <c r="Y51" s="16">
        <f t="shared" ca="1" si="8"/>
        <v>0</v>
      </c>
      <c r="Z51" s="40"/>
      <c r="AA51" s="44"/>
      <c r="AB51" s="30"/>
      <c r="AC51">
        <f t="shared" ca="1" si="106"/>
        <v>0</v>
      </c>
      <c r="AD51" s="16">
        <f t="shared" si="10"/>
        <v>0</v>
      </c>
      <c r="AE51" s="16">
        <f t="shared" ca="1" si="11"/>
        <v>0</v>
      </c>
      <c r="AF51" s="77">
        <f t="shared" ca="1" si="12"/>
        <v>1</v>
      </c>
      <c r="AG51"/>
      <c r="AH51"/>
      <c r="AI51"/>
      <c r="AJ51" s="16">
        <f t="shared" ca="1" si="13"/>
        <v>1</v>
      </c>
      <c r="AK51" s="16">
        <f t="shared" ca="1" si="14"/>
        <v>0</v>
      </c>
      <c r="AL51" s="16">
        <f t="shared" ca="1" si="15"/>
        <v>0</v>
      </c>
      <c r="AM51" s="16">
        <f t="shared" ca="1" si="16"/>
        <v>0</v>
      </c>
    </row>
    <row r="52" spans="1:39" x14ac:dyDescent="0.25">
      <c r="A52" s="86" t="s">
        <v>67</v>
      </c>
      <c r="B52" s="17" t="s">
        <v>34</v>
      </c>
      <c r="C52" s="17" t="s">
        <v>66</v>
      </c>
      <c r="D52" s="16" t="s">
        <v>68</v>
      </c>
      <c r="E52" s="23" t="s">
        <v>319</v>
      </c>
      <c r="F52" s="23" t="s">
        <v>320</v>
      </c>
      <c r="G52" s="23" t="s">
        <v>76</v>
      </c>
      <c r="H52" s="19">
        <v>19.940000000000001</v>
      </c>
      <c r="J52" s="30">
        <v>22.05</v>
      </c>
      <c r="K52">
        <f t="shared" ca="1" si="101"/>
        <v>0</v>
      </c>
      <c r="L52" s="16">
        <f t="shared" si="102"/>
        <v>1</v>
      </c>
      <c r="M52" s="31">
        <f t="shared" ca="1" si="103"/>
        <v>1</v>
      </c>
      <c r="N52" s="30">
        <v>22.05</v>
      </c>
      <c r="O52" s="94"/>
      <c r="P52" s="30"/>
      <c r="Q52">
        <f t="shared" ca="1" si="104"/>
        <v>0</v>
      </c>
      <c r="R52" s="16">
        <f t="shared" ref="R52:R55" si="107">IF(AND(P52&gt;0,N52="No PB"),1,IF(P52&gt;N52,1,0))</f>
        <v>0</v>
      </c>
      <c r="S52" s="46">
        <f t="shared" ref="S52:S55" ca="1" si="108">Q52+R52</f>
        <v>0</v>
      </c>
      <c r="T52" s="30"/>
      <c r="U52" s="44"/>
      <c r="V52" s="30"/>
      <c r="W52">
        <f t="shared" ca="1" si="105"/>
        <v>0</v>
      </c>
      <c r="X52" s="16">
        <f t="shared" ref="X52:X55" si="109">IF(AND(V52&gt;0,T52="No PB"),1,IF(V52&gt;T52,1,0))</f>
        <v>0</v>
      </c>
      <c r="Y52" s="16">
        <f t="shared" ref="Y52:Y55" ca="1" si="110">W52+X52</f>
        <v>0</v>
      </c>
      <c r="Z52" s="40"/>
      <c r="AA52" s="44"/>
      <c r="AB52" s="30"/>
      <c r="AC52">
        <f t="shared" ca="1" si="106"/>
        <v>0</v>
      </c>
      <c r="AD52" s="16">
        <f t="shared" ref="AD52:AD55" si="111">IF(AND(AB52&gt;0,Z52="No PB"),1,IF(AB52&gt;Z52,1,0))</f>
        <v>0</v>
      </c>
      <c r="AE52" s="16">
        <f t="shared" ref="AE52:AE55" ca="1" si="112">AC52+AD52</f>
        <v>0</v>
      </c>
      <c r="AF52" s="77">
        <f t="shared" ref="AF52:AF55" ca="1" si="113">LARGE(AJ52:AM52,1)+LARGE(AJ52:AM52,2)+LARGE(AJ52:AM52,3)</f>
        <v>1</v>
      </c>
      <c r="AG52"/>
      <c r="AH52"/>
      <c r="AI52"/>
      <c r="AJ52" s="16">
        <f t="shared" ref="AJ52:AJ55" ca="1" si="114">M52</f>
        <v>1</v>
      </c>
      <c r="AK52" s="16">
        <f t="shared" ref="AK52:AK55" ca="1" si="115">S52</f>
        <v>0</v>
      </c>
      <c r="AL52" s="16">
        <f t="shared" ref="AL52:AL55" ca="1" si="116">Y52</f>
        <v>0</v>
      </c>
      <c r="AM52" s="16">
        <f t="shared" ref="AM52:AM55" ca="1" si="117">AE52</f>
        <v>0</v>
      </c>
    </row>
    <row r="53" spans="1:39" x14ac:dyDescent="0.25">
      <c r="A53" s="86" t="s">
        <v>67</v>
      </c>
      <c r="B53" s="17" t="s">
        <v>34</v>
      </c>
      <c r="D53" s="16" t="s">
        <v>135</v>
      </c>
      <c r="E53" s="16" t="s">
        <v>278</v>
      </c>
      <c r="F53" s="16" t="s">
        <v>199</v>
      </c>
      <c r="G53" s="16" t="s">
        <v>227</v>
      </c>
      <c r="K53"/>
      <c r="N53" s="30">
        <v>20.02</v>
      </c>
      <c r="O53" s="94" t="s">
        <v>342</v>
      </c>
      <c r="P53" s="30">
        <v>25.97</v>
      </c>
      <c r="Q53">
        <f t="shared" ca="1" si="104"/>
        <v>0</v>
      </c>
      <c r="R53" s="16">
        <f t="shared" si="107"/>
        <v>1</v>
      </c>
      <c r="S53" s="46">
        <f t="shared" ca="1" si="108"/>
        <v>1</v>
      </c>
      <c r="T53" s="30"/>
      <c r="U53" s="44"/>
      <c r="V53" s="30"/>
      <c r="W53">
        <f t="shared" ca="1" si="105"/>
        <v>0</v>
      </c>
      <c r="X53" s="16">
        <f t="shared" si="109"/>
        <v>0</v>
      </c>
      <c r="Y53" s="16">
        <f t="shared" ca="1" si="110"/>
        <v>0</v>
      </c>
      <c r="Z53" s="40"/>
      <c r="AA53" s="44"/>
      <c r="AB53" s="30"/>
      <c r="AC53">
        <f t="shared" ca="1" si="106"/>
        <v>0</v>
      </c>
      <c r="AD53" s="16">
        <f t="shared" si="111"/>
        <v>0</v>
      </c>
      <c r="AE53" s="16">
        <f t="shared" ca="1" si="112"/>
        <v>0</v>
      </c>
      <c r="AF53" s="77">
        <f t="shared" ca="1" si="113"/>
        <v>1</v>
      </c>
      <c r="AG53"/>
      <c r="AH53"/>
      <c r="AI53"/>
      <c r="AJ53" s="16">
        <f t="shared" si="114"/>
        <v>0</v>
      </c>
      <c r="AK53" s="16">
        <f t="shared" ca="1" si="115"/>
        <v>1</v>
      </c>
      <c r="AL53" s="16">
        <f t="shared" ca="1" si="116"/>
        <v>0</v>
      </c>
      <c r="AM53" s="16">
        <f t="shared" ca="1" si="117"/>
        <v>0</v>
      </c>
    </row>
    <row r="54" spans="1:39" x14ac:dyDescent="0.25">
      <c r="A54" s="86" t="s">
        <v>67</v>
      </c>
      <c r="B54" s="17" t="s">
        <v>34</v>
      </c>
      <c r="D54" s="16" t="s">
        <v>135</v>
      </c>
      <c r="E54" t="s">
        <v>325</v>
      </c>
      <c r="F54" t="s">
        <v>326</v>
      </c>
      <c r="G54" s="16" t="s">
        <v>327</v>
      </c>
      <c r="H54" s="65">
        <v>17.649999999999999</v>
      </c>
      <c r="I54" s="88">
        <v>6</v>
      </c>
      <c r="J54" s="30">
        <v>20.43</v>
      </c>
      <c r="K54">
        <f t="shared" ca="1" si="101"/>
        <v>0</v>
      </c>
      <c r="L54" s="16">
        <f t="shared" si="102"/>
        <v>1</v>
      </c>
      <c r="M54" s="31">
        <f t="shared" ca="1" si="103"/>
        <v>1</v>
      </c>
      <c r="N54" s="30">
        <v>20.43</v>
      </c>
      <c r="O54" s="94"/>
      <c r="P54" s="30"/>
      <c r="Q54">
        <f t="shared" ca="1" si="104"/>
        <v>0</v>
      </c>
      <c r="R54" s="16">
        <f t="shared" si="107"/>
        <v>0</v>
      </c>
      <c r="S54" s="46">
        <f t="shared" ca="1" si="108"/>
        <v>0</v>
      </c>
      <c r="T54" s="30"/>
      <c r="U54" s="44"/>
      <c r="V54" s="30"/>
      <c r="W54">
        <f t="shared" ca="1" si="105"/>
        <v>0</v>
      </c>
      <c r="X54" s="16">
        <f t="shared" si="109"/>
        <v>0</v>
      </c>
      <c r="Y54" s="16">
        <f t="shared" ca="1" si="110"/>
        <v>0</v>
      </c>
      <c r="Z54" s="40"/>
      <c r="AA54" s="44"/>
      <c r="AB54" s="30"/>
      <c r="AC54">
        <f t="shared" ca="1" si="106"/>
        <v>0</v>
      </c>
      <c r="AD54" s="16">
        <f t="shared" si="111"/>
        <v>0</v>
      </c>
      <c r="AE54" s="16">
        <f t="shared" ca="1" si="112"/>
        <v>0</v>
      </c>
      <c r="AF54" s="77">
        <f t="shared" ca="1" si="113"/>
        <v>1</v>
      </c>
      <c r="AG54"/>
      <c r="AH54"/>
      <c r="AI54"/>
      <c r="AJ54" s="16">
        <f t="shared" ca="1" si="114"/>
        <v>1</v>
      </c>
      <c r="AK54" s="16">
        <f t="shared" ca="1" si="115"/>
        <v>0</v>
      </c>
      <c r="AL54" s="16">
        <f t="shared" ca="1" si="116"/>
        <v>0</v>
      </c>
      <c r="AM54" s="16">
        <f t="shared" ca="1" si="117"/>
        <v>0</v>
      </c>
    </row>
    <row r="55" spans="1:39" x14ac:dyDescent="0.25">
      <c r="A55" s="86" t="s">
        <v>67</v>
      </c>
      <c r="B55" s="17" t="s">
        <v>34</v>
      </c>
      <c r="D55" s="16" t="s">
        <v>135</v>
      </c>
      <c r="E55" s="16" t="s">
        <v>395</v>
      </c>
      <c r="F55" s="16" t="s">
        <v>226</v>
      </c>
      <c r="G55" s="16" t="s">
        <v>227</v>
      </c>
      <c r="H55" s="65"/>
      <c r="K55"/>
      <c r="N55" s="30"/>
      <c r="O55" s="94"/>
      <c r="P55" s="30"/>
      <c r="Q55">
        <f t="shared" ca="1" si="104"/>
        <v>0</v>
      </c>
      <c r="R55" s="16">
        <f t="shared" si="107"/>
        <v>0</v>
      </c>
      <c r="S55" s="46">
        <f t="shared" ca="1" si="108"/>
        <v>0</v>
      </c>
      <c r="T55" s="30"/>
      <c r="U55" s="44"/>
      <c r="V55" s="30"/>
      <c r="W55">
        <f t="shared" ca="1" si="105"/>
        <v>0</v>
      </c>
      <c r="X55" s="16">
        <f t="shared" si="109"/>
        <v>0</v>
      </c>
      <c r="Y55" s="16">
        <f t="shared" ca="1" si="110"/>
        <v>0</v>
      </c>
      <c r="Z55" s="40"/>
      <c r="AA55" s="44"/>
      <c r="AB55" s="30"/>
      <c r="AC55">
        <f t="shared" ca="1" si="106"/>
        <v>0</v>
      </c>
      <c r="AD55" s="16">
        <f t="shared" si="111"/>
        <v>0</v>
      </c>
      <c r="AE55" s="16">
        <f t="shared" ca="1" si="112"/>
        <v>0</v>
      </c>
      <c r="AF55" s="77">
        <f t="shared" ca="1" si="113"/>
        <v>0</v>
      </c>
      <c r="AG55"/>
      <c r="AH55"/>
      <c r="AI55"/>
      <c r="AJ55" s="16">
        <f t="shared" si="114"/>
        <v>0</v>
      </c>
      <c r="AK55" s="16">
        <f t="shared" ca="1" si="115"/>
        <v>0</v>
      </c>
      <c r="AL55" s="16">
        <f t="shared" ca="1" si="116"/>
        <v>0</v>
      </c>
      <c r="AM55" s="16">
        <f t="shared" ca="1" si="117"/>
        <v>0</v>
      </c>
    </row>
    <row r="56" spans="1:39" x14ac:dyDescent="0.25">
      <c r="A56" s="86" t="s">
        <v>67</v>
      </c>
      <c r="B56" s="17" t="s">
        <v>39</v>
      </c>
      <c r="D56" s="16" t="s">
        <v>68</v>
      </c>
      <c r="E56" s="16" t="s">
        <v>125</v>
      </c>
      <c r="F56" s="16" t="s">
        <v>126</v>
      </c>
      <c r="G56" s="16" t="s">
        <v>127</v>
      </c>
      <c r="H56" s="65">
        <v>35.29</v>
      </c>
      <c r="I56" s="88">
        <v>14</v>
      </c>
      <c r="J56" s="30">
        <v>31</v>
      </c>
      <c r="K56">
        <f t="shared" ca="1" si="101"/>
        <v>2</v>
      </c>
      <c r="L56" s="16">
        <f t="shared" si="102"/>
        <v>0</v>
      </c>
      <c r="M56" s="31">
        <f t="shared" ca="1" si="103"/>
        <v>2</v>
      </c>
      <c r="N56" s="30"/>
      <c r="O56" s="94">
        <v>14</v>
      </c>
      <c r="P56" s="30">
        <v>32.65</v>
      </c>
      <c r="Q56">
        <f t="shared" ca="1" si="104"/>
        <v>3</v>
      </c>
      <c r="R56" s="16">
        <f t="shared" ref="R56:R78" si="118">IF(AND(P56&gt;0,N56="No PB"),1,IF(P56&gt;N56,1,0))</f>
        <v>1</v>
      </c>
      <c r="S56" s="46">
        <f t="shared" ref="S56:S78" ca="1" si="119">Q56+R56</f>
        <v>4</v>
      </c>
      <c r="T56" s="30"/>
      <c r="U56" s="44"/>
      <c r="V56" s="30"/>
      <c r="W56">
        <f t="shared" ca="1" si="105"/>
        <v>0</v>
      </c>
      <c r="X56" s="16">
        <f t="shared" ref="X56:X78" si="120">IF(AND(V56&gt;0,T56="No PB"),1,IF(V56&gt;T56,1,0))</f>
        <v>0</v>
      </c>
      <c r="Y56" s="16">
        <f t="shared" ref="Y56:Y78" ca="1" si="121">W56+X56</f>
        <v>0</v>
      </c>
      <c r="Z56" s="40"/>
      <c r="AA56" s="44"/>
      <c r="AB56" s="30"/>
      <c r="AC56">
        <f t="shared" ca="1" si="106"/>
        <v>0</v>
      </c>
      <c r="AD56" s="16">
        <f t="shared" ref="AD56:AD78" si="122">IF(AND(AB56&gt;0,Z56="No PB"),1,IF(AB56&gt;Z56,1,0))</f>
        <v>0</v>
      </c>
      <c r="AE56" s="16">
        <f t="shared" ref="AE56:AE78" ca="1" si="123">AC56+AD56</f>
        <v>0</v>
      </c>
      <c r="AF56" s="77">
        <f t="shared" ref="AF56:AF78" ca="1" si="124">LARGE(AJ56:AM56,1)+LARGE(AJ56:AM56,2)+LARGE(AJ56:AM56,3)</f>
        <v>6</v>
      </c>
      <c r="AG56"/>
      <c r="AH56"/>
      <c r="AI56"/>
      <c r="AJ56" s="16">
        <f t="shared" ref="AJ56:AJ78" ca="1" si="125">M56</f>
        <v>2</v>
      </c>
      <c r="AK56" s="16">
        <f t="shared" ref="AK56:AK78" ca="1" si="126">S56</f>
        <v>4</v>
      </c>
      <c r="AL56" s="16">
        <f t="shared" ref="AL56:AL78" ca="1" si="127">Y56</f>
        <v>0</v>
      </c>
      <c r="AM56" s="16">
        <f t="shared" ref="AM56:AM78" ca="1" si="128">AE56</f>
        <v>0</v>
      </c>
    </row>
    <row r="57" spans="1:39" x14ac:dyDescent="0.25">
      <c r="A57" s="86" t="s">
        <v>67</v>
      </c>
      <c r="B57" s="17" t="s">
        <v>39</v>
      </c>
      <c r="D57" s="16" t="s">
        <v>68</v>
      </c>
      <c r="E57" s="16" t="s">
        <v>201</v>
      </c>
      <c r="F57" s="16" t="s">
        <v>202</v>
      </c>
      <c r="G57" s="16" t="s">
        <v>123</v>
      </c>
      <c r="H57" s="82">
        <v>28.1</v>
      </c>
      <c r="I57" s="88" t="s">
        <v>343</v>
      </c>
      <c r="J57" s="30">
        <v>29</v>
      </c>
      <c r="K57">
        <f t="shared" ca="1" si="101"/>
        <v>2</v>
      </c>
      <c r="L57" s="16">
        <f t="shared" si="102"/>
        <v>1</v>
      </c>
      <c r="M57" s="31">
        <f t="shared" ca="1" si="103"/>
        <v>3</v>
      </c>
      <c r="N57" s="30">
        <v>29</v>
      </c>
      <c r="O57" s="94"/>
      <c r="P57" s="30"/>
      <c r="Q57">
        <f t="shared" ca="1" si="104"/>
        <v>0</v>
      </c>
      <c r="R57" s="16">
        <f t="shared" si="118"/>
        <v>0</v>
      </c>
      <c r="S57" s="46">
        <f t="shared" ca="1" si="119"/>
        <v>0</v>
      </c>
      <c r="T57" s="30"/>
      <c r="U57" s="44"/>
      <c r="V57" s="30"/>
      <c r="W57">
        <f t="shared" ca="1" si="105"/>
        <v>0</v>
      </c>
      <c r="X57" s="16">
        <f t="shared" si="120"/>
        <v>0</v>
      </c>
      <c r="Y57" s="16">
        <f t="shared" ca="1" si="121"/>
        <v>0</v>
      </c>
      <c r="Z57" s="40"/>
      <c r="AA57" s="44"/>
      <c r="AB57" s="30"/>
      <c r="AC57">
        <f t="shared" ca="1" si="106"/>
        <v>0</v>
      </c>
      <c r="AD57" s="16">
        <f t="shared" si="122"/>
        <v>0</v>
      </c>
      <c r="AE57" s="16">
        <f t="shared" ca="1" si="123"/>
        <v>0</v>
      </c>
      <c r="AF57" s="77">
        <f t="shared" ca="1" si="124"/>
        <v>3</v>
      </c>
      <c r="AG57"/>
      <c r="AH57"/>
      <c r="AI57"/>
      <c r="AJ57" s="16">
        <f t="shared" ca="1" si="125"/>
        <v>3</v>
      </c>
      <c r="AK57" s="16">
        <f t="shared" ca="1" si="126"/>
        <v>0</v>
      </c>
      <c r="AL57" s="16">
        <f t="shared" ca="1" si="127"/>
        <v>0</v>
      </c>
      <c r="AM57" s="16">
        <f t="shared" ca="1" si="128"/>
        <v>0</v>
      </c>
    </row>
    <row r="58" spans="1:39" x14ac:dyDescent="0.25">
      <c r="A58" s="86" t="s">
        <v>67</v>
      </c>
      <c r="B58" s="17" t="s">
        <v>39</v>
      </c>
      <c r="D58" s="16" t="s">
        <v>68</v>
      </c>
      <c r="E58" t="s">
        <v>242</v>
      </c>
      <c r="F58" t="s">
        <v>243</v>
      </c>
      <c r="G58" s="16" t="s">
        <v>148</v>
      </c>
      <c r="H58" s="65">
        <v>17.079999999999998</v>
      </c>
      <c r="I58" s="88" t="s">
        <v>342</v>
      </c>
      <c r="J58" s="30">
        <v>19.68</v>
      </c>
      <c r="K58">
        <f t="shared" ca="1" si="101"/>
        <v>0</v>
      </c>
      <c r="L58" s="16">
        <f t="shared" si="102"/>
        <v>1</v>
      </c>
      <c r="M58" s="31">
        <f t="shared" ca="1" si="103"/>
        <v>1</v>
      </c>
      <c r="N58" s="30">
        <v>19.68</v>
      </c>
      <c r="O58" s="94"/>
      <c r="P58" s="30"/>
      <c r="Q58">
        <f t="shared" ca="1" si="104"/>
        <v>0</v>
      </c>
      <c r="R58" s="16">
        <f t="shared" si="118"/>
        <v>0</v>
      </c>
      <c r="S58" s="46">
        <f t="shared" ca="1" si="119"/>
        <v>0</v>
      </c>
      <c r="T58" s="30"/>
      <c r="U58" s="44"/>
      <c r="V58" s="30"/>
      <c r="W58">
        <f t="shared" ca="1" si="105"/>
        <v>0</v>
      </c>
      <c r="X58" s="16">
        <f t="shared" si="120"/>
        <v>0</v>
      </c>
      <c r="Y58" s="16">
        <f t="shared" ca="1" si="121"/>
        <v>0</v>
      </c>
      <c r="Z58" s="40"/>
      <c r="AA58" s="44"/>
      <c r="AB58" s="30"/>
      <c r="AC58">
        <f t="shared" ca="1" si="106"/>
        <v>0</v>
      </c>
      <c r="AD58" s="16">
        <f t="shared" si="122"/>
        <v>0</v>
      </c>
      <c r="AE58" s="16">
        <f t="shared" ca="1" si="123"/>
        <v>0</v>
      </c>
      <c r="AF58" s="77">
        <f t="shared" ca="1" si="124"/>
        <v>1</v>
      </c>
      <c r="AG58"/>
      <c r="AH58"/>
      <c r="AI58"/>
      <c r="AJ58" s="16">
        <f t="shared" ca="1" si="125"/>
        <v>1</v>
      </c>
      <c r="AK58" s="16">
        <f t="shared" ca="1" si="126"/>
        <v>0</v>
      </c>
      <c r="AL58" s="16">
        <f t="shared" ca="1" si="127"/>
        <v>0</v>
      </c>
      <c r="AM58" s="16">
        <f t="shared" ca="1" si="128"/>
        <v>0</v>
      </c>
    </row>
    <row r="59" spans="1:39" x14ac:dyDescent="0.25">
      <c r="A59" s="86" t="s">
        <v>67</v>
      </c>
      <c r="B59" s="17" t="s">
        <v>39</v>
      </c>
      <c r="D59" s="16" t="s">
        <v>68</v>
      </c>
      <c r="E59" s="16" t="s">
        <v>293</v>
      </c>
      <c r="F59" s="16" t="s">
        <v>294</v>
      </c>
      <c r="G59" s="16" t="s">
        <v>172</v>
      </c>
      <c r="H59" s="65">
        <v>22.09</v>
      </c>
      <c r="I59" s="88" t="s">
        <v>342</v>
      </c>
      <c r="J59" s="30">
        <v>24.11</v>
      </c>
      <c r="K59">
        <f t="shared" ca="1" si="101"/>
        <v>1</v>
      </c>
      <c r="L59" s="16">
        <f t="shared" si="102"/>
        <v>1</v>
      </c>
      <c r="M59" s="31">
        <f t="shared" ca="1" si="103"/>
        <v>2</v>
      </c>
      <c r="N59" s="30">
        <v>24.11</v>
      </c>
      <c r="O59" s="94" t="s">
        <v>342</v>
      </c>
      <c r="P59" s="30">
        <v>24.49</v>
      </c>
      <c r="Q59">
        <f t="shared" ca="1" si="104"/>
        <v>1</v>
      </c>
      <c r="R59" s="16">
        <f t="shared" si="118"/>
        <v>1</v>
      </c>
      <c r="S59" s="46">
        <f t="shared" ca="1" si="119"/>
        <v>2</v>
      </c>
      <c r="T59" s="30"/>
      <c r="U59" s="44"/>
      <c r="V59" s="30"/>
      <c r="W59">
        <f t="shared" ca="1" si="105"/>
        <v>0</v>
      </c>
      <c r="X59" s="16">
        <f t="shared" si="120"/>
        <v>0</v>
      </c>
      <c r="Y59" s="16">
        <f t="shared" ca="1" si="121"/>
        <v>0</v>
      </c>
      <c r="Z59" s="40"/>
      <c r="AA59" s="44"/>
      <c r="AB59" s="30"/>
      <c r="AC59">
        <f t="shared" ca="1" si="106"/>
        <v>0</v>
      </c>
      <c r="AD59" s="16">
        <f t="shared" si="122"/>
        <v>0</v>
      </c>
      <c r="AE59" s="16">
        <f t="shared" ca="1" si="123"/>
        <v>0</v>
      </c>
      <c r="AF59" s="77">
        <f t="shared" ca="1" si="124"/>
        <v>4</v>
      </c>
      <c r="AG59"/>
      <c r="AH59"/>
      <c r="AI59"/>
      <c r="AJ59" s="16">
        <f t="shared" ca="1" si="125"/>
        <v>2</v>
      </c>
      <c r="AK59" s="16">
        <f t="shared" ca="1" si="126"/>
        <v>2</v>
      </c>
      <c r="AL59" s="16">
        <f t="shared" ca="1" si="127"/>
        <v>0</v>
      </c>
      <c r="AM59" s="16">
        <f t="shared" ca="1" si="128"/>
        <v>0</v>
      </c>
    </row>
    <row r="60" spans="1:39" x14ac:dyDescent="0.25">
      <c r="A60" s="86" t="s">
        <v>67</v>
      </c>
      <c r="B60" s="17" t="s">
        <v>39</v>
      </c>
      <c r="D60" s="16" t="s">
        <v>68</v>
      </c>
      <c r="E60" s="16" t="s">
        <v>102</v>
      </c>
      <c r="F60" t="s">
        <v>311</v>
      </c>
      <c r="G60" t="s">
        <v>312</v>
      </c>
      <c r="H60" s="65">
        <v>23.34</v>
      </c>
      <c r="I60" s="88" t="s">
        <v>342</v>
      </c>
      <c r="J60" s="30">
        <v>26.63</v>
      </c>
      <c r="K60">
        <f t="shared" ca="1" si="101"/>
        <v>1</v>
      </c>
      <c r="L60" s="16">
        <f t="shared" si="102"/>
        <v>1</v>
      </c>
      <c r="M60" s="31">
        <f t="shared" ca="1" si="103"/>
        <v>2</v>
      </c>
      <c r="N60" s="30">
        <v>26.63</v>
      </c>
      <c r="O60" s="94" t="s">
        <v>342</v>
      </c>
      <c r="P60" s="30">
        <v>27.74</v>
      </c>
      <c r="Q60">
        <f t="shared" ca="1" si="104"/>
        <v>2</v>
      </c>
      <c r="R60" s="16">
        <f t="shared" si="118"/>
        <v>1</v>
      </c>
      <c r="S60" s="46">
        <f t="shared" ca="1" si="119"/>
        <v>3</v>
      </c>
      <c r="T60" s="30"/>
      <c r="U60" s="44"/>
      <c r="V60" s="30"/>
      <c r="W60">
        <f t="shared" ca="1" si="105"/>
        <v>0</v>
      </c>
      <c r="X60" s="16">
        <f t="shared" si="120"/>
        <v>0</v>
      </c>
      <c r="Y60" s="16">
        <f t="shared" ca="1" si="121"/>
        <v>0</v>
      </c>
      <c r="Z60" s="40"/>
      <c r="AA60" s="44"/>
      <c r="AB60" s="30"/>
      <c r="AC60">
        <f t="shared" ca="1" si="106"/>
        <v>0</v>
      </c>
      <c r="AD60" s="16">
        <f t="shared" si="122"/>
        <v>0</v>
      </c>
      <c r="AE60" s="16">
        <f t="shared" ca="1" si="123"/>
        <v>0</v>
      </c>
      <c r="AF60" s="77">
        <f t="shared" ca="1" si="124"/>
        <v>5</v>
      </c>
      <c r="AG60"/>
      <c r="AH60"/>
      <c r="AI60"/>
      <c r="AJ60" s="16">
        <f t="shared" ca="1" si="125"/>
        <v>2</v>
      </c>
      <c r="AK60" s="16">
        <f t="shared" ca="1" si="126"/>
        <v>3</v>
      </c>
      <c r="AL60" s="16">
        <f t="shared" ca="1" si="127"/>
        <v>0</v>
      </c>
      <c r="AM60" s="16">
        <f t="shared" ca="1" si="128"/>
        <v>0</v>
      </c>
    </row>
    <row r="61" spans="1:39" x14ac:dyDescent="0.25">
      <c r="A61" s="86" t="s">
        <v>67</v>
      </c>
      <c r="B61" s="17" t="s">
        <v>39</v>
      </c>
      <c r="D61" s="17" t="s">
        <v>68</v>
      </c>
      <c r="E61" s="16" t="s">
        <v>177</v>
      </c>
      <c r="F61" s="16" t="s">
        <v>178</v>
      </c>
      <c r="G61" s="16" t="s">
        <v>148</v>
      </c>
      <c r="H61" s="65">
        <v>26.61</v>
      </c>
      <c r="I61" s="88" t="s">
        <v>343</v>
      </c>
      <c r="J61" s="30">
        <v>23.62</v>
      </c>
      <c r="K61">
        <f t="shared" ca="1" si="101"/>
        <v>1</v>
      </c>
      <c r="L61" s="16">
        <f t="shared" si="102"/>
        <v>0</v>
      </c>
      <c r="M61" s="31">
        <f t="shared" ca="1" si="103"/>
        <v>1</v>
      </c>
      <c r="N61" s="30">
        <v>23.62</v>
      </c>
      <c r="O61" s="94" t="s">
        <v>343</v>
      </c>
      <c r="P61" s="30">
        <v>21.66</v>
      </c>
      <c r="Q61">
        <f t="shared" ca="1" si="104"/>
        <v>0</v>
      </c>
      <c r="R61" s="16">
        <f t="shared" si="118"/>
        <v>0</v>
      </c>
      <c r="S61" s="46">
        <f t="shared" ca="1" si="119"/>
        <v>0</v>
      </c>
      <c r="T61" s="30"/>
      <c r="U61" s="44"/>
      <c r="V61" s="30"/>
      <c r="W61">
        <f t="shared" ca="1" si="105"/>
        <v>0</v>
      </c>
      <c r="X61" s="16">
        <f t="shared" si="120"/>
        <v>0</v>
      </c>
      <c r="Y61" s="16">
        <f t="shared" ca="1" si="121"/>
        <v>0</v>
      </c>
      <c r="Z61" s="40"/>
      <c r="AA61" s="44"/>
      <c r="AB61" s="30"/>
      <c r="AC61">
        <f t="shared" ca="1" si="106"/>
        <v>0</v>
      </c>
      <c r="AD61" s="16">
        <f t="shared" si="122"/>
        <v>0</v>
      </c>
      <c r="AE61" s="16">
        <f t="shared" ca="1" si="123"/>
        <v>0</v>
      </c>
      <c r="AF61" s="77">
        <f t="shared" ca="1" si="124"/>
        <v>1</v>
      </c>
      <c r="AG61"/>
      <c r="AH61"/>
      <c r="AI61"/>
      <c r="AJ61" s="16">
        <f t="shared" ca="1" si="125"/>
        <v>1</v>
      </c>
      <c r="AK61" s="16">
        <f t="shared" ca="1" si="126"/>
        <v>0</v>
      </c>
      <c r="AL61" s="16">
        <f t="shared" ca="1" si="127"/>
        <v>0</v>
      </c>
      <c r="AM61" s="16">
        <f t="shared" ca="1" si="128"/>
        <v>0</v>
      </c>
    </row>
    <row r="62" spans="1:39" x14ac:dyDescent="0.25">
      <c r="A62" s="86" t="s">
        <v>67</v>
      </c>
      <c r="B62" s="17" t="s">
        <v>39</v>
      </c>
      <c r="D62" s="16" t="s">
        <v>68</v>
      </c>
      <c r="E62" s="16" t="s">
        <v>224</v>
      </c>
      <c r="F62" s="16" t="s">
        <v>225</v>
      </c>
      <c r="G62" s="16" t="s">
        <v>123</v>
      </c>
      <c r="H62" s="65">
        <v>34.270000000000003</v>
      </c>
      <c r="I62" s="88">
        <v>14</v>
      </c>
      <c r="J62" s="30">
        <v>33.36</v>
      </c>
      <c r="K62">
        <f t="shared" ca="1" si="101"/>
        <v>3</v>
      </c>
      <c r="L62" s="16">
        <f t="shared" si="102"/>
        <v>0</v>
      </c>
      <c r="M62" s="31">
        <f t="shared" ca="1" si="103"/>
        <v>3</v>
      </c>
      <c r="N62" s="30"/>
      <c r="O62" s="94"/>
      <c r="P62" s="30"/>
      <c r="Q62">
        <f t="shared" ca="1" si="104"/>
        <v>0</v>
      </c>
      <c r="R62" s="16">
        <f t="shared" si="118"/>
        <v>0</v>
      </c>
      <c r="S62" s="46">
        <f t="shared" ca="1" si="119"/>
        <v>0</v>
      </c>
      <c r="T62" s="30"/>
      <c r="U62" s="44"/>
      <c r="V62" s="30"/>
      <c r="W62">
        <f t="shared" ca="1" si="105"/>
        <v>0</v>
      </c>
      <c r="X62" s="16">
        <f t="shared" si="120"/>
        <v>0</v>
      </c>
      <c r="Y62" s="16">
        <f t="shared" ca="1" si="121"/>
        <v>0</v>
      </c>
      <c r="Z62" s="40"/>
      <c r="AA62" s="44"/>
      <c r="AB62" s="30"/>
      <c r="AC62">
        <f t="shared" ca="1" si="106"/>
        <v>0</v>
      </c>
      <c r="AD62" s="16">
        <f t="shared" si="122"/>
        <v>0</v>
      </c>
      <c r="AE62" s="16">
        <f t="shared" ca="1" si="123"/>
        <v>0</v>
      </c>
      <c r="AF62" s="77">
        <f t="shared" ca="1" si="124"/>
        <v>3</v>
      </c>
      <c r="AG62"/>
      <c r="AH62"/>
      <c r="AI62"/>
      <c r="AJ62" s="16">
        <f t="shared" ca="1" si="125"/>
        <v>3</v>
      </c>
      <c r="AK62" s="16">
        <f t="shared" ca="1" si="126"/>
        <v>0</v>
      </c>
      <c r="AL62" s="16">
        <f t="shared" ca="1" si="127"/>
        <v>0</v>
      </c>
      <c r="AM62" s="16">
        <f t="shared" ca="1" si="128"/>
        <v>0</v>
      </c>
    </row>
    <row r="63" spans="1:39" x14ac:dyDescent="0.25">
      <c r="A63" s="86" t="s">
        <v>67</v>
      </c>
      <c r="B63" s="17" t="s">
        <v>39</v>
      </c>
      <c r="D63" s="16" t="s">
        <v>68</v>
      </c>
      <c r="E63" s="16" t="s">
        <v>393</v>
      </c>
      <c r="F63" s="16" t="s">
        <v>394</v>
      </c>
      <c r="G63" s="16" t="s">
        <v>148</v>
      </c>
      <c r="H63" s="65"/>
      <c r="K63"/>
      <c r="N63" s="30">
        <v>31.59</v>
      </c>
      <c r="O63" s="94">
        <v>6</v>
      </c>
      <c r="P63" s="30">
        <v>30.46</v>
      </c>
      <c r="Q63">
        <f t="shared" ca="1" si="104"/>
        <v>2</v>
      </c>
      <c r="R63" s="16">
        <f t="shared" si="118"/>
        <v>0</v>
      </c>
      <c r="S63" s="46">
        <f t="shared" ca="1" si="119"/>
        <v>2</v>
      </c>
      <c r="T63" s="30"/>
      <c r="U63" s="44"/>
      <c r="V63" s="30"/>
      <c r="W63">
        <f t="shared" ca="1" si="105"/>
        <v>0</v>
      </c>
      <c r="X63" s="16">
        <f t="shared" si="120"/>
        <v>0</v>
      </c>
      <c r="Y63" s="16">
        <f t="shared" ca="1" si="121"/>
        <v>0</v>
      </c>
      <c r="Z63" s="40"/>
      <c r="AA63" s="44"/>
      <c r="AB63" s="30"/>
      <c r="AC63">
        <f t="shared" ca="1" si="106"/>
        <v>0</v>
      </c>
      <c r="AD63" s="16">
        <f t="shared" si="122"/>
        <v>0</v>
      </c>
      <c r="AE63" s="16">
        <f t="shared" ca="1" si="123"/>
        <v>0</v>
      </c>
      <c r="AF63" s="77">
        <f t="shared" ca="1" si="124"/>
        <v>2</v>
      </c>
      <c r="AG63"/>
      <c r="AH63"/>
      <c r="AI63"/>
      <c r="AJ63" s="16">
        <f t="shared" si="125"/>
        <v>0</v>
      </c>
      <c r="AK63" s="16">
        <f t="shared" ca="1" si="126"/>
        <v>2</v>
      </c>
      <c r="AL63" s="16">
        <f t="shared" ca="1" si="127"/>
        <v>0</v>
      </c>
      <c r="AM63" s="16">
        <f t="shared" ca="1" si="128"/>
        <v>0</v>
      </c>
    </row>
    <row r="64" spans="1:39" x14ac:dyDescent="0.25">
      <c r="A64" s="86" t="s">
        <v>67</v>
      </c>
      <c r="B64" s="17" t="s">
        <v>39</v>
      </c>
      <c r="D64" s="16" t="s">
        <v>68</v>
      </c>
      <c r="E64" s="16" t="s">
        <v>204</v>
      </c>
      <c r="F64" s="16" t="s">
        <v>361</v>
      </c>
      <c r="G64" s="16" t="s">
        <v>354</v>
      </c>
      <c r="H64" s="65"/>
      <c r="K64"/>
      <c r="N64" s="30">
        <v>30.05</v>
      </c>
      <c r="O64" s="94">
        <v>14</v>
      </c>
      <c r="P64" s="30">
        <v>23.9</v>
      </c>
      <c r="Q64">
        <f t="shared" ca="1" si="104"/>
        <v>1</v>
      </c>
      <c r="R64" s="16">
        <f t="shared" si="118"/>
        <v>0</v>
      </c>
      <c r="S64" s="46">
        <f t="shared" ca="1" si="119"/>
        <v>1</v>
      </c>
      <c r="T64" s="30"/>
      <c r="U64" s="44"/>
      <c r="V64" s="30"/>
      <c r="W64">
        <f t="shared" ca="1" si="105"/>
        <v>0</v>
      </c>
      <c r="X64" s="16">
        <f t="shared" si="120"/>
        <v>0</v>
      </c>
      <c r="Y64" s="16">
        <f t="shared" ca="1" si="121"/>
        <v>0</v>
      </c>
      <c r="Z64" s="40"/>
      <c r="AA64" s="44"/>
      <c r="AB64" s="30"/>
      <c r="AC64">
        <f t="shared" ca="1" si="106"/>
        <v>0</v>
      </c>
      <c r="AD64" s="16">
        <f t="shared" si="122"/>
        <v>0</v>
      </c>
      <c r="AE64" s="16">
        <f t="shared" ca="1" si="123"/>
        <v>0</v>
      </c>
      <c r="AF64" s="77">
        <f t="shared" ca="1" si="124"/>
        <v>1</v>
      </c>
      <c r="AG64"/>
      <c r="AH64"/>
      <c r="AI64"/>
      <c r="AJ64" s="16">
        <f t="shared" si="125"/>
        <v>0</v>
      </c>
      <c r="AK64" s="16">
        <f t="shared" ca="1" si="126"/>
        <v>1</v>
      </c>
      <c r="AL64" s="16">
        <f t="shared" ca="1" si="127"/>
        <v>0</v>
      </c>
      <c r="AM64" s="16">
        <f t="shared" ca="1" si="128"/>
        <v>0</v>
      </c>
    </row>
    <row r="65" spans="1:39" x14ac:dyDescent="0.25">
      <c r="A65" s="86" t="s">
        <v>67</v>
      </c>
      <c r="B65" s="17" t="s">
        <v>39</v>
      </c>
      <c r="D65" s="16" t="s">
        <v>68</v>
      </c>
      <c r="E65" s="16" t="s">
        <v>152</v>
      </c>
      <c r="F65" s="16" t="s">
        <v>214</v>
      </c>
      <c r="G65" s="16" t="s">
        <v>148</v>
      </c>
      <c r="H65" s="65"/>
      <c r="K65"/>
      <c r="N65" s="30">
        <v>25.4</v>
      </c>
      <c r="O65" s="94">
        <v>6</v>
      </c>
      <c r="P65" s="30">
        <v>25.05</v>
      </c>
      <c r="Q65">
        <f t="shared" ca="1" si="104"/>
        <v>1</v>
      </c>
      <c r="R65" s="16">
        <f t="shared" si="118"/>
        <v>0</v>
      </c>
      <c r="S65" s="46">
        <f t="shared" ca="1" si="119"/>
        <v>1</v>
      </c>
      <c r="T65" s="30"/>
      <c r="U65" s="44"/>
      <c r="V65" s="30"/>
      <c r="W65">
        <f t="shared" ca="1" si="105"/>
        <v>0</v>
      </c>
      <c r="X65" s="16">
        <f t="shared" si="120"/>
        <v>0</v>
      </c>
      <c r="Y65" s="16">
        <f t="shared" ca="1" si="121"/>
        <v>0</v>
      </c>
      <c r="Z65" s="40"/>
      <c r="AA65" s="44"/>
      <c r="AB65" s="30"/>
      <c r="AC65">
        <f t="shared" ca="1" si="106"/>
        <v>0</v>
      </c>
      <c r="AD65" s="16">
        <f t="shared" si="122"/>
        <v>0</v>
      </c>
      <c r="AE65" s="16">
        <f t="shared" ca="1" si="123"/>
        <v>0</v>
      </c>
      <c r="AF65" s="77">
        <f t="shared" ca="1" si="124"/>
        <v>1</v>
      </c>
      <c r="AG65"/>
      <c r="AH65"/>
      <c r="AI65"/>
      <c r="AJ65" s="16">
        <f t="shared" si="125"/>
        <v>0</v>
      </c>
      <c r="AK65" s="16">
        <f t="shared" ca="1" si="126"/>
        <v>1</v>
      </c>
      <c r="AL65" s="16">
        <f t="shared" ca="1" si="127"/>
        <v>0</v>
      </c>
      <c r="AM65" s="16">
        <f t="shared" ca="1" si="128"/>
        <v>0</v>
      </c>
    </row>
    <row r="66" spans="1:39" x14ac:dyDescent="0.25">
      <c r="A66" s="86" t="s">
        <v>67</v>
      </c>
      <c r="B66" s="50" t="s">
        <v>33</v>
      </c>
      <c r="C66" s="17" t="s">
        <v>66</v>
      </c>
      <c r="D66" s="16" t="s">
        <v>68</v>
      </c>
      <c r="E66" t="s">
        <v>128</v>
      </c>
      <c r="F66" t="s">
        <v>129</v>
      </c>
      <c r="G66" t="s">
        <v>130</v>
      </c>
      <c r="H66" s="65">
        <v>23.09</v>
      </c>
      <c r="I66" s="88">
        <v>14</v>
      </c>
      <c r="J66" s="30">
        <v>28.83</v>
      </c>
      <c r="K66">
        <f t="shared" ca="1" si="101"/>
        <v>0</v>
      </c>
      <c r="L66" s="16">
        <f t="shared" si="102"/>
        <v>1</v>
      </c>
      <c r="M66" s="31">
        <f t="shared" ca="1" si="103"/>
        <v>1</v>
      </c>
      <c r="N66" s="30">
        <v>28.83</v>
      </c>
      <c r="O66" s="94"/>
      <c r="P66" s="30"/>
      <c r="Q66">
        <f t="shared" ca="1" si="104"/>
        <v>0</v>
      </c>
      <c r="R66" s="16">
        <f t="shared" si="118"/>
        <v>0</v>
      </c>
      <c r="S66" s="46">
        <f t="shared" ca="1" si="119"/>
        <v>0</v>
      </c>
      <c r="T66" s="30"/>
      <c r="U66" s="44"/>
      <c r="V66" s="30"/>
      <c r="W66">
        <f t="shared" ca="1" si="105"/>
        <v>0</v>
      </c>
      <c r="X66" s="16">
        <f t="shared" si="120"/>
        <v>0</v>
      </c>
      <c r="Y66" s="16">
        <f t="shared" ca="1" si="121"/>
        <v>0</v>
      </c>
      <c r="Z66" s="40"/>
      <c r="AA66" s="44"/>
      <c r="AB66" s="30"/>
      <c r="AC66">
        <f t="shared" ca="1" si="106"/>
        <v>0</v>
      </c>
      <c r="AD66" s="16">
        <f t="shared" si="122"/>
        <v>0</v>
      </c>
      <c r="AE66" s="16">
        <f t="shared" ca="1" si="123"/>
        <v>0</v>
      </c>
      <c r="AF66" s="77">
        <f t="shared" ca="1" si="124"/>
        <v>1</v>
      </c>
      <c r="AG66"/>
      <c r="AH66"/>
      <c r="AI66"/>
      <c r="AJ66" s="16">
        <f t="shared" ca="1" si="125"/>
        <v>1</v>
      </c>
      <c r="AK66" s="16">
        <f t="shared" ca="1" si="126"/>
        <v>0</v>
      </c>
      <c r="AL66" s="16">
        <f t="shared" ca="1" si="127"/>
        <v>0</v>
      </c>
      <c r="AM66" s="16">
        <f t="shared" ca="1" si="128"/>
        <v>0</v>
      </c>
    </row>
    <row r="67" spans="1:39" x14ac:dyDescent="0.25">
      <c r="A67" s="86" t="s">
        <v>67</v>
      </c>
      <c r="B67" s="17" t="s">
        <v>33</v>
      </c>
      <c r="D67" s="16" t="s">
        <v>131</v>
      </c>
      <c r="E67" s="16" t="s">
        <v>180</v>
      </c>
      <c r="F67" s="16" t="s">
        <v>181</v>
      </c>
      <c r="G67" s="16" t="s">
        <v>123</v>
      </c>
      <c r="H67" s="65">
        <v>43.31</v>
      </c>
      <c r="I67" s="88">
        <v>14</v>
      </c>
      <c r="J67" s="30">
        <v>43.9</v>
      </c>
      <c r="K67">
        <f t="shared" ca="1" si="101"/>
        <v>3</v>
      </c>
      <c r="L67" s="16">
        <f t="shared" si="102"/>
        <v>1</v>
      </c>
      <c r="M67" s="31">
        <f t="shared" ca="1" si="103"/>
        <v>4</v>
      </c>
      <c r="N67" s="30">
        <v>43.9</v>
      </c>
      <c r="O67" s="94">
        <v>14</v>
      </c>
      <c r="P67" s="30">
        <v>42.96</v>
      </c>
      <c r="Q67">
        <f t="shared" ca="1" si="104"/>
        <v>3</v>
      </c>
      <c r="R67" s="16">
        <f t="shared" si="118"/>
        <v>0</v>
      </c>
      <c r="S67" s="46">
        <f t="shared" ca="1" si="119"/>
        <v>3</v>
      </c>
      <c r="T67" s="30"/>
      <c r="U67" s="44"/>
      <c r="V67" s="30"/>
      <c r="W67">
        <f t="shared" ca="1" si="105"/>
        <v>0</v>
      </c>
      <c r="X67" s="16">
        <f t="shared" si="120"/>
        <v>0</v>
      </c>
      <c r="Y67" s="16">
        <f t="shared" ca="1" si="121"/>
        <v>0</v>
      </c>
      <c r="Z67" s="40"/>
      <c r="AA67" s="44"/>
      <c r="AB67" s="30"/>
      <c r="AC67">
        <f t="shared" ca="1" si="106"/>
        <v>0</v>
      </c>
      <c r="AD67" s="16">
        <f t="shared" si="122"/>
        <v>0</v>
      </c>
      <c r="AE67" s="16">
        <f t="shared" ca="1" si="123"/>
        <v>0</v>
      </c>
      <c r="AF67" s="77">
        <f t="shared" ca="1" si="124"/>
        <v>7</v>
      </c>
      <c r="AG67"/>
      <c r="AH67"/>
      <c r="AI67"/>
      <c r="AJ67" s="16">
        <f t="shared" ca="1" si="125"/>
        <v>4</v>
      </c>
      <c r="AK67" s="16">
        <f t="shared" ca="1" si="126"/>
        <v>3</v>
      </c>
      <c r="AL67" s="16">
        <f t="shared" ca="1" si="127"/>
        <v>0</v>
      </c>
      <c r="AM67" s="16">
        <f t="shared" ca="1" si="128"/>
        <v>0</v>
      </c>
    </row>
    <row r="68" spans="1:39" x14ac:dyDescent="0.25">
      <c r="A68" s="16" t="s">
        <v>67</v>
      </c>
      <c r="B68" s="27" t="s">
        <v>33</v>
      </c>
      <c r="C68" s="27"/>
      <c r="D68" t="s">
        <v>131</v>
      </c>
      <c r="E68" s="16" t="s">
        <v>198</v>
      </c>
      <c r="F68" s="16" t="s">
        <v>199</v>
      </c>
      <c r="G68" s="23" t="s">
        <v>200</v>
      </c>
      <c r="H68" s="67"/>
      <c r="K68">
        <f t="shared" ca="1" si="101"/>
        <v>0</v>
      </c>
      <c r="L68" s="16">
        <f t="shared" si="102"/>
        <v>0</v>
      </c>
      <c r="M68" s="31">
        <f t="shared" ca="1" si="103"/>
        <v>0</v>
      </c>
      <c r="O68" s="94"/>
      <c r="Q68">
        <f t="shared" ca="1" si="104"/>
        <v>0</v>
      </c>
      <c r="R68" s="16">
        <f t="shared" si="118"/>
        <v>0</v>
      </c>
      <c r="S68" s="46">
        <f t="shared" ca="1" si="119"/>
        <v>0</v>
      </c>
      <c r="U68" s="44"/>
      <c r="W68">
        <f t="shared" ca="1" si="105"/>
        <v>0</v>
      </c>
      <c r="X68" s="16">
        <f t="shared" si="120"/>
        <v>0</v>
      </c>
      <c r="Y68" s="16">
        <f t="shared" ca="1" si="121"/>
        <v>0</v>
      </c>
      <c r="AA68" s="44"/>
      <c r="AC68">
        <f t="shared" ca="1" si="106"/>
        <v>0</v>
      </c>
      <c r="AD68" s="16">
        <f t="shared" si="122"/>
        <v>0</v>
      </c>
      <c r="AE68" s="16">
        <f t="shared" ca="1" si="123"/>
        <v>0</v>
      </c>
      <c r="AF68" s="77">
        <f t="shared" ca="1" si="124"/>
        <v>0</v>
      </c>
      <c r="AG68"/>
      <c r="AH68"/>
      <c r="AI68"/>
      <c r="AJ68" s="16">
        <f t="shared" ca="1" si="125"/>
        <v>0</v>
      </c>
      <c r="AK68" s="16">
        <f t="shared" ca="1" si="126"/>
        <v>0</v>
      </c>
      <c r="AL68" s="16">
        <f t="shared" ca="1" si="127"/>
        <v>0</v>
      </c>
      <c r="AM68" s="16">
        <f t="shared" ca="1" si="128"/>
        <v>0</v>
      </c>
    </row>
    <row r="69" spans="1:39" x14ac:dyDescent="0.25">
      <c r="A69" s="86" t="s">
        <v>67</v>
      </c>
      <c r="B69" s="27" t="s">
        <v>33</v>
      </c>
      <c r="C69" s="27"/>
      <c r="D69" s="16" t="s">
        <v>131</v>
      </c>
      <c r="E69" t="s">
        <v>230</v>
      </c>
      <c r="F69" t="s">
        <v>231</v>
      </c>
      <c r="G69" s="16" t="s">
        <v>106</v>
      </c>
      <c r="H69" s="67">
        <v>33.54</v>
      </c>
      <c r="I69" s="88">
        <v>14</v>
      </c>
      <c r="J69" s="30">
        <v>33.950000000000003</v>
      </c>
      <c r="K69">
        <f t="shared" ca="1" si="101"/>
        <v>1</v>
      </c>
      <c r="L69" s="16">
        <f t="shared" si="102"/>
        <v>1</v>
      </c>
      <c r="M69" s="31">
        <f t="shared" ca="1" si="103"/>
        <v>2</v>
      </c>
      <c r="N69" s="16">
        <v>33.950000000000003</v>
      </c>
      <c r="O69" s="94"/>
      <c r="Q69">
        <f t="shared" ca="1" si="104"/>
        <v>0</v>
      </c>
      <c r="R69" s="16">
        <f t="shared" si="118"/>
        <v>0</v>
      </c>
      <c r="S69" s="46">
        <f t="shared" ca="1" si="119"/>
        <v>0</v>
      </c>
      <c r="U69" s="44"/>
      <c r="W69">
        <f t="shared" ca="1" si="105"/>
        <v>0</v>
      </c>
      <c r="X69" s="16">
        <f t="shared" si="120"/>
        <v>0</v>
      </c>
      <c r="Y69" s="16">
        <f t="shared" ca="1" si="121"/>
        <v>0</v>
      </c>
      <c r="AA69" s="44"/>
      <c r="AC69">
        <f t="shared" ca="1" si="106"/>
        <v>0</v>
      </c>
      <c r="AD69" s="16">
        <f t="shared" si="122"/>
        <v>0</v>
      </c>
      <c r="AE69" s="16">
        <f t="shared" ca="1" si="123"/>
        <v>0</v>
      </c>
      <c r="AF69" s="77">
        <f t="shared" ca="1" si="124"/>
        <v>2</v>
      </c>
      <c r="AG69"/>
      <c r="AH69"/>
      <c r="AI69"/>
      <c r="AJ69" s="16">
        <f t="shared" ca="1" si="125"/>
        <v>2</v>
      </c>
      <c r="AK69" s="16">
        <f t="shared" ca="1" si="126"/>
        <v>0</v>
      </c>
      <c r="AL69" s="16">
        <f t="shared" ca="1" si="127"/>
        <v>0</v>
      </c>
      <c r="AM69" s="16">
        <f t="shared" ca="1" si="128"/>
        <v>0</v>
      </c>
    </row>
    <row r="70" spans="1:39" x14ac:dyDescent="0.25">
      <c r="A70" s="86" t="s">
        <v>67</v>
      </c>
      <c r="B70" s="17" t="s">
        <v>33</v>
      </c>
      <c r="D70" s="16" t="s">
        <v>131</v>
      </c>
      <c r="E70" t="s">
        <v>244</v>
      </c>
      <c r="F70" t="s">
        <v>245</v>
      </c>
      <c r="G70" s="16" t="s">
        <v>148</v>
      </c>
      <c r="H70" s="65"/>
      <c r="I70" s="88">
        <v>14</v>
      </c>
      <c r="J70" s="30">
        <v>36.450000000000003</v>
      </c>
      <c r="K70">
        <f t="shared" ca="1" si="101"/>
        <v>1</v>
      </c>
      <c r="L70" s="16">
        <f t="shared" si="102"/>
        <v>1</v>
      </c>
      <c r="M70" s="31">
        <f t="shared" ca="1" si="103"/>
        <v>2</v>
      </c>
      <c r="N70" s="30">
        <v>36.450000000000003</v>
      </c>
      <c r="O70" s="94">
        <v>14</v>
      </c>
      <c r="P70" s="30">
        <v>35.29</v>
      </c>
      <c r="Q70">
        <f t="shared" ca="1" si="104"/>
        <v>1</v>
      </c>
      <c r="R70" s="16">
        <f t="shared" si="118"/>
        <v>0</v>
      </c>
      <c r="S70" s="46">
        <f t="shared" ca="1" si="119"/>
        <v>1</v>
      </c>
      <c r="T70" s="30"/>
      <c r="U70" s="44"/>
      <c r="V70" s="30"/>
      <c r="W70">
        <f t="shared" ca="1" si="105"/>
        <v>0</v>
      </c>
      <c r="X70" s="16">
        <f t="shared" si="120"/>
        <v>0</v>
      </c>
      <c r="Y70" s="16">
        <f t="shared" ca="1" si="121"/>
        <v>0</v>
      </c>
      <c r="Z70" s="40"/>
      <c r="AA70" s="44"/>
      <c r="AB70" s="30"/>
      <c r="AC70">
        <f t="shared" ca="1" si="106"/>
        <v>0</v>
      </c>
      <c r="AD70" s="16">
        <f t="shared" si="122"/>
        <v>0</v>
      </c>
      <c r="AE70" s="16">
        <f t="shared" ca="1" si="123"/>
        <v>0</v>
      </c>
      <c r="AF70" s="77">
        <f t="shared" ca="1" si="124"/>
        <v>3</v>
      </c>
      <c r="AG70"/>
      <c r="AH70"/>
      <c r="AI70"/>
      <c r="AJ70" s="16">
        <f t="shared" ca="1" si="125"/>
        <v>2</v>
      </c>
      <c r="AK70" s="16">
        <f t="shared" ca="1" si="126"/>
        <v>1</v>
      </c>
      <c r="AL70" s="16">
        <f t="shared" ca="1" si="127"/>
        <v>0</v>
      </c>
      <c r="AM70" s="16">
        <f t="shared" ca="1" si="128"/>
        <v>0</v>
      </c>
    </row>
    <row r="71" spans="1:39" x14ac:dyDescent="0.25">
      <c r="A71" s="86" t="s">
        <v>67</v>
      </c>
      <c r="B71" s="17" t="s">
        <v>33</v>
      </c>
      <c r="D71" s="16" t="s">
        <v>131</v>
      </c>
      <c r="E71" s="16" t="s">
        <v>254</v>
      </c>
      <c r="F71" s="16" t="s">
        <v>255</v>
      </c>
      <c r="G71" t="s">
        <v>256</v>
      </c>
      <c r="H71" s="65">
        <v>59.05</v>
      </c>
      <c r="I71" s="88">
        <v>14</v>
      </c>
      <c r="J71" s="30">
        <v>55.82</v>
      </c>
      <c r="K71">
        <f t="shared" ca="1" si="101"/>
        <v>6</v>
      </c>
      <c r="L71" s="16">
        <f t="shared" si="102"/>
        <v>0</v>
      </c>
      <c r="M71" s="31">
        <f t="shared" ca="1" si="103"/>
        <v>6</v>
      </c>
      <c r="N71" s="30"/>
      <c r="O71" s="94"/>
      <c r="P71" s="30"/>
      <c r="Q71">
        <f t="shared" ca="1" si="104"/>
        <v>0</v>
      </c>
      <c r="R71" s="16">
        <f t="shared" si="118"/>
        <v>0</v>
      </c>
      <c r="S71" s="46">
        <f t="shared" ca="1" si="119"/>
        <v>0</v>
      </c>
      <c r="T71" s="30"/>
      <c r="U71" s="44"/>
      <c r="V71" s="30"/>
      <c r="W71">
        <f t="shared" ca="1" si="105"/>
        <v>0</v>
      </c>
      <c r="X71" s="16">
        <f t="shared" si="120"/>
        <v>0</v>
      </c>
      <c r="Y71" s="16">
        <f t="shared" ca="1" si="121"/>
        <v>0</v>
      </c>
      <c r="Z71" s="40"/>
      <c r="AA71" s="44"/>
      <c r="AB71" s="30"/>
      <c r="AC71">
        <f t="shared" ca="1" si="106"/>
        <v>0</v>
      </c>
      <c r="AD71" s="16">
        <f t="shared" si="122"/>
        <v>0</v>
      </c>
      <c r="AE71" s="16">
        <f t="shared" ca="1" si="123"/>
        <v>0</v>
      </c>
      <c r="AF71" s="77">
        <f t="shared" ca="1" si="124"/>
        <v>6</v>
      </c>
      <c r="AG71"/>
      <c r="AH71"/>
      <c r="AI71"/>
      <c r="AJ71" s="16">
        <f t="shared" ca="1" si="125"/>
        <v>6</v>
      </c>
      <c r="AK71" s="16">
        <f t="shared" ca="1" si="126"/>
        <v>0</v>
      </c>
      <c r="AL71" s="16">
        <f t="shared" ca="1" si="127"/>
        <v>0</v>
      </c>
      <c r="AM71" s="16">
        <f t="shared" ca="1" si="128"/>
        <v>0</v>
      </c>
    </row>
    <row r="72" spans="1:39" x14ac:dyDescent="0.25">
      <c r="A72" s="86" t="s">
        <v>67</v>
      </c>
      <c r="B72" s="17" t="s">
        <v>33</v>
      </c>
      <c r="D72" s="16" t="s">
        <v>131</v>
      </c>
      <c r="E72" s="16" t="s">
        <v>346</v>
      </c>
      <c r="F72" s="16" t="s">
        <v>159</v>
      </c>
      <c r="G72" s="16" t="s">
        <v>148</v>
      </c>
      <c r="H72" s="65"/>
      <c r="I72" s="88">
        <v>14</v>
      </c>
      <c r="J72" s="30">
        <v>36.03</v>
      </c>
      <c r="K72">
        <f t="shared" ca="1" si="101"/>
        <v>1</v>
      </c>
      <c r="L72" s="16">
        <f t="shared" si="102"/>
        <v>1</v>
      </c>
      <c r="M72" s="31">
        <f t="shared" ca="1" si="103"/>
        <v>2</v>
      </c>
      <c r="N72" s="30">
        <v>36.03</v>
      </c>
      <c r="O72" s="94"/>
      <c r="P72" s="30"/>
      <c r="Q72">
        <f t="shared" ca="1" si="104"/>
        <v>0</v>
      </c>
      <c r="R72" s="16">
        <f t="shared" si="118"/>
        <v>0</v>
      </c>
      <c r="S72" s="46">
        <f t="shared" ca="1" si="119"/>
        <v>0</v>
      </c>
      <c r="T72" s="30"/>
      <c r="U72" s="44"/>
      <c r="V72" s="30"/>
      <c r="W72">
        <f t="shared" ca="1" si="105"/>
        <v>0</v>
      </c>
      <c r="X72" s="16">
        <f t="shared" si="120"/>
        <v>0</v>
      </c>
      <c r="Y72" s="16">
        <f t="shared" ca="1" si="121"/>
        <v>0</v>
      </c>
      <c r="Z72" s="40"/>
      <c r="AA72" s="44"/>
      <c r="AB72" s="30"/>
      <c r="AC72">
        <f t="shared" ca="1" si="106"/>
        <v>0</v>
      </c>
      <c r="AD72" s="16">
        <f t="shared" si="122"/>
        <v>0</v>
      </c>
      <c r="AE72" s="16">
        <f t="shared" ca="1" si="123"/>
        <v>0</v>
      </c>
      <c r="AF72" s="77">
        <f t="shared" ca="1" si="124"/>
        <v>2</v>
      </c>
      <c r="AG72"/>
      <c r="AH72"/>
      <c r="AI72"/>
      <c r="AJ72" s="16">
        <f t="shared" ca="1" si="125"/>
        <v>2</v>
      </c>
      <c r="AK72" s="16">
        <f t="shared" ca="1" si="126"/>
        <v>0</v>
      </c>
      <c r="AL72" s="16">
        <f t="shared" ca="1" si="127"/>
        <v>0</v>
      </c>
      <c r="AM72" s="16">
        <f t="shared" ca="1" si="128"/>
        <v>0</v>
      </c>
    </row>
    <row r="73" spans="1:39" x14ac:dyDescent="0.25">
      <c r="A73" s="86" t="s">
        <v>67</v>
      </c>
      <c r="B73" s="17" t="s">
        <v>33</v>
      </c>
      <c r="D73" s="16" t="s">
        <v>131</v>
      </c>
      <c r="E73" s="16" t="s">
        <v>379</v>
      </c>
      <c r="F73" s="16" t="s">
        <v>226</v>
      </c>
      <c r="G73" s="16" t="s">
        <v>227</v>
      </c>
      <c r="H73" s="65"/>
      <c r="K73"/>
      <c r="N73" s="30"/>
      <c r="O73" s="94" t="s">
        <v>342</v>
      </c>
      <c r="P73" s="30">
        <v>35.86</v>
      </c>
      <c r="Q73">
        <f t="shared" ca="1" si="104"/>
        <v>1</v>
      </c>
      <c r="R73" s="16">
        <f t="shared" si="118"/>
        <v>1</v>
      </c>
      <c r="S73" s="46">
        <f t="shared" ca="1" si="119"/>
        <v>2</v>
      </c>
      <c r="T73" s="30"/>
      <c r="U73" s="44"/>
      <c r="V73" s="30"/>
      <c r="W73">
        <f t="shared" ca="1" si="105"/>
        <v>0</v>
      </c>
      <c r="X73" s="16">
        <f t="shared" si="120"/>
        <v>0</v>
      </c>
      <c r="Y73" s="16">
        <f t="shared" ca="1" si="121"/>
        <v>0</v>
      </c>
      <c r="Z73" s="40"/>
      <c r="AA73" s="44"/>
      <c r="AB73" s="30"/>
      <c r="AC73">
        <f t="shared" ca="1" si="106"/>
        <v>0</v>
      </c>
      <c r="AD73" s="16">
        <f t="shared" si="122"/>
        <v>0</v>
      </c>
      <c r="AE73" s="16">
        <f t="shared" ca="1" si="123"/>
        <v>0</v>
      </c>
      <c r="AF73" s="77">
        <f t="shared" ca="1" si="124"/>
        <v>2</v>
      </c>
      <c r="AG73"/>
      <c r="AH73"/>
      <c r="AI73"/>
      <c r="AJ73" s="16">
        <f t="shared" si="125"/>
        <v>0</v>
      </c>
      <c r="AK73" s="16">
        <f t="shared" ca="1" si="126"/>
        <v>2</v>
      </c>
      <c r="AL73" s="16">
        <f t="shared" ca="1" si="127"/>
        <v>0</v>
      </c>
      <c r="AM73" s="16">
        <f t="shared" ca="1" si="128"/>
        <v>0</v>
      </c>
    </row>
    <row r="74" spans="1:39" x14ac:dyDescent="0.25">
      <c r="A74" s="16" t="s">
        <v>67</v>
      </c>
      <c r="B74" s="17" t="s">
        <v>33</v>
      </c>
      <c r="D74" s="16" t="s">
        <v>131</v>
      </c>
      <c r="E74" t="s">
        <v>239</v>
      </c>
      <c r="F74" t="s">
        <v>240</v>
      </c>
      <c r="G74" s="16" t="s">
        <v>106</v>
      </c>
      <c r="H74" s="65"/>
      <c r="I74" s="88">
        <v>6</v>
      </c>
      <c r="J74" s="30">
        <v>29.96</v>
      </c>
      <c r="K74">
        <f t="shared" ca="1" si="101"/>
        <v>0</v>
      </c>
      <c r="L74" s="16">
        <f t="shared" si="102"/>
        <v>1</v>
      </c>
      <c r="M74" s="31">
        <f t="shared" ca="1" si="103"/>
        <v>1</v>
      </c>
      <c r="N74" s="30">
        <v>29.96</v>
      </c>
      <c r="O74" s="94"/>
      <c r="P74" s="30"/>
      <c r="Q74">
        <f t="shared" ca="1" si="104"/>
        <v>0</v>
      </c>
      <c r="R74" s="16">
        <f t="shared" si="118"/>
        <v>0</v>
      </c>
      <c r="S74" s="46">
        <f t="shared" ca="1" si="119"/>
        <v>0</v>
      </c>
      <c r="T74" s="30"/>
      <c r="U74" s="44"/>
      <c r="V74" s="30"/>
      <c r="W74">
        <f t="shared" ca="1" si="105"/>
        <v>0</v>
      </c>
      <c r="X74" s="16">
        <f t="shared" si="120"/>
        <v>0</v>
      </c>
      <c r="Y74" s="16">
        <f t="shared" ca="1" si="121"/>
        <v>0</v>
      </c>
      <c r="Z74" s="40"/>
      <c r="AA74" s="44"/>
      <c r="AB74" s="30"/>
      <c r="AC74">
        <f t="shared" ca="1" si="106"/>
        <v>0</v>
      </c>
      <c r="AD74" s="16">
        <f t="shared" si="122"/>
        <v>0</v>
      </c>
      <c r="AE74" s="16">
        <f t="shared" ca="1" si="123"/>
        <v>0</v>
      </c>
      <c r="AF74" s="77">
        <f t="shared" ca="1" si="124"/>
        <v>1</v>
      </c>
      <c r="AG74"/>
      <c r="AH74"/>
      <c r="AI74"/>
      <c r="AJ74" s="16">
        <f t="shared" ca="1" si="125"/>
        <v>1</v>
      </c>
      <c r="AK74" s="16">
        <f t="shared" ca="1" si="126"/>
        <v>0</v>
      </c>
      <c r="AL74" s="16">
        <f t="shared" ca="1" si="127"/>
        <v>0</v>
      </c>
      <c r="AM74" s="16">
        <f t="shared" ca="1" si="128"/>
        <v>0</v>
      </c>
    </row>
    <row r="75" spans="1:39" x14ac:dyDescent="0.25">
      <c r="A75" s="16" t="s">
        <v>67</v>
      </c>
      <c r="B75" s="17" t="s">
        <v>33</v>
      </c>
      <c r="C75" s="17" t="s">
        <v>345</v>
      </c>
      <c r="D75" s="16" t="s">
        <v>135</v>
      </c>
      <c r="E75" s="16" t="s">
        <v>239</v>
      </c>
      <c r="F75" s="16" t="s">
        <v>240</v>
      </c>
      <c r="G75" s="16" t="s">
        <v>106</v>
      </c>
      <c r="H75" s="65">
        <v>38.64</v>
      </c>
      <c r="I75" s="88">
        <v>14</v>
      </c>
      <c r="J75" s="30">
        <v>35.81</v>
      </c>
      <c r="K75">
        <f t="shared" ca="1" si="101"/>
        <v>1</v>
      </c>
      <c r="L75" s="16">
        <f t="shared" si="102"/>
        <v>0</v>
      </c>
      <c r="M75" s="31">
        <f t="shared" ca="1" si="103"/>
        <v>1</v>
      </c>
      <c r="N75" s="30">
        <v>35.81</v>
      </c>
      <c r="O75" s="94">
        <v>14</v>
      </c>
      <c r="P75" s="30">
        <v>30.29</v>
      </c>
      <c r="Q75">
        <f t="shared" ca="1" si="104"/>
        <v>0</v>
      </c>
      <c r="R75" s="16">
        <f t="shared" si="118"/>
        <v>0</v>
      </c>
      <c r="S75" s="46">
        <f t="shared" ca="1" si="119"/>
        <v>0</v>
      </c>
      <c r="T75" s="30"/>
      <c r="U75" s="44"/>
      <c r="V75" s="30"/>
      <c r="W75">
        <f t="shared" ca="1" si="105"/>
        <v>0</v>
      </c>
      <c r="X75" s="16">
        <f t="shared" si="120"/>
        <v>0</v>
      </c>
      <c r="Y75" s="16">
        <f t="shared" ca="1" si="121"/>
        <v>0</v>
      </c>
      <c r="Z75" s="40"/>
      <c r="AA75" s="44"/>
      <c r="AB75" s="30"/>
      <c r="AC75">
        <f t="shared" ca="1" si="106"/>
        <v>0</v>
      </c>
      <c r="AD75" s="16">
        <f t="shared" si="122"/>
        <v>0</v>
      </c>
      <c r="AE75" s="16">
        <f t="shared" ca="1" si="123"/>
        <v>0</v>
      </c>
      <c r="AF75" s="77">
        <f t="shared" ca="1" si="124"/>
        <v>1</v>
      </c>
      <c r="AG75"/>
      <c r="AH75"/>
      <c r="AI75"/>
      <c r="AJ75" s="16">
        <f t="shared" ca="1" si="125"/>
        <v>1</v>
      </c>
      <c r="AK75" s="16">
        <f t="shared" ca="1" si="126"/>
        <v>0</v>
      </c>
      <c r="AL75" s="16">
        <f t="shared" ca="1" si="127"/>
        <v>0</v>
      </c>
      <c r="AM75" s="16">
        <f t="shared" ca="1" si="128"/>
        <v>0</v>
      </c>
    </row>
    <row r="76" spans="1:39" x14ac:dyDescent="0.25">
      <c r="A76" s="16" t="s">
        <v>67</v>
      </c>
      <c r="B76" s="17" t="s">
        <v>38</v>
      </c>
      <c r="D76" s="16" t="s">
        <v>68</v>
      </c>
      <c r="E76" t="s">
        <v>167</v>
      </c>
      <c r="F76" t="s">
        <v>165</v>
      </c>
      <c r="G76" t="s">
        <v>168</v>
      </c>
      <c r="H76" s="65">
        <v>37.28</v>
      </c>
      <c r="I76" s="88">
        <v>14</v>
      </c>
      <c r="J76" s="30">
        <v>33.71</v>
      </c>
      <c r="K76">
        <f t="shared" ca="1" si="101"/>
        <v>2</v>
      </c>
      <c r="L76" s="16">
        <f t="shared" si="102"/>
        <v>0</v>
      </c>
      <c r="M76" s="31">
        <f t="shared" ca="1" si="103"/>
        <v>2</v>
      </c>
      <c r="N76" s="30"/>
      <c r="O76" s="94"/>
      <c r="P76" s="30"/>
      <c r="Q76">
        <f t="shared" ca="1" si="104"/>
        <v>0</v>
      </c>
      <c r="R76" s="16">
        <f t="shared" si="118"/>
        <v>0</v>
      </c>
      <c r="S76" s="46">
        <f t="shared" ca="1" si="119"/>
        <v>0</v>
      </c>
      <c r="T76" s="30"/>
      <c r="U76" s="44"/>
      <c r="V76" s="30"/>
      <c r="W76">
        <f t="shared" ca="1" si="105"/>
        <v>0</v>
      </c>
      <c r="X76" s="16">
        <f t="shared" si="120"/>
        <v>0</v>
      </c>
      <c r="Y76" s="16">
        <f t="shared" ca="1" si="121"/>
        <v>0</v>
      </c>
      <c r="Z76" s="40"/>
      <c r="AA76" s="44"/>
      <c r="AB76" s="30"/>
      <c r="AC76">
        <f t="shared" ca="1" si="106"/>
        <v>0</v>
      </c>
      <c r="AD76" s="16">
        <f t="shared" si="122"/>
        <v>0</v>
      </c>
      <c r="AE76" s="16">
        <f t="shared" ca="1" si="123"/>
        <v>0</v>
      </c>
      <c r="AF76" s="77">
        <f t="shared" ca="1" si="124"/>
        <v>2</v>
      </c>
      <c r="AG76"/>
      <c r="AH76"/>
      <c r="AI76"/>
      <c r="AJ76" s="16">
        <f t="shared" ca="1" si="125"/>
        <v>2</v>
      </c>
      <c r="AK76" s="16">
        <f t="shared" ca="1" si="126"/>
        <v>0</v>
      </c>
      <c r="AL76" s="16">
        <f t="shared" ca="1" si="127"/>
        <v>0</v>
      </c>
      <c r="AM76" s="16">
        <f t="shared" ca="1" si="128"/>
        <v>0</v>
      </c>
    </row>
    <row r="77" spans="1:39" x14ac:dyDescent="0.25">
      <c r="A77" s="86" t="s">
        <v>67</v>
      </c>
      <c r="B77" s="17" t="s">
        <v>38</v>
      </c>
      <c r="D77" s="16" t="s">
        <v>68</v>
      </c>
      <c r="E77" s="16" t="s">
        <v>246</v>
      </c>
      <c r="F77" s="16" t="s">
        <v>243</v>
      </c>
      <c r="G77" s="16" t="s">
        <v>148</v>
      </c>
      <c r="H77" s="65"/>
      <c r="K77">
        <f t="shared" ca="1" si="101"/>
        <v>0</v>
      </c>
      <c r="L77" s="16">
        <f t="shared" si="102"/>
        <v>0</v>
      </c>
      <c r="M77" s="31">
        <f t="shared" ca="1" si="103"/>
        <v>0</v>
      </c>
      <c r="N77" s="30"/>
      <c r="O77" s="94"/>
      <c r="P77" s="30"/>
      <c r="Q77">
        <f t="shared" ca="1" si="104"/>
        <v>0</v>
      </c>
      <c r="R77" s="16">
        <f t="shared" si="118"/>
        <v>0</v>
      </c>
      <c r="S77" s="46">
        <f t="shared" ca="1" si="119"/>
        <v>0</v>
      </c>
      <c r="T77" s="30"/>
      <c r="U77" s="44"/>
      <c r="V77" s="30"/>
      <c r="W77">
        <f t="shared" ca="1" si="105"/>
        <v>0</v>
      </c>
      <c r="X77" s="16">
        <f t="shared" si="120"/>
        <v>0</v>
      </c>
      <c r="Y77" s="16">
        <f t="shared" ca="1" si="121"/>
        <v>0</v>
      </c>
      <c r="Z77" s="40"/>
      <c r="AA77" s="44"/>
      <c r="AB77" s="30"/>
      <c r="AC77">
        <f t="shared" ca="1" si="106"/>
        <v>0</v>
      </c>
      <c r="AD77" s="16">
        <f t="shared" si="122"/>
        <v>0</v>
      </c>
      <c r="AE77" s="16">
        <f t="shared" ca="1" si="123"/>
        <v>0</v>
      </c>
      <c r="AF77" s="77">
        <f t="shared" ca="1" si="124"/>
        <v>0</v>
      </c>
      <c r="AG77"/>
      <c r="AH77"/>
      <c r="AI77"/>
      <c r="AJ77" s="16">
        <f t="shared" ca="1" si="125"/>
        <v>0</v>
      </c>
      <c r="AK77" s="16">
        <f t="shared" ca="1" si="126"/>
        <v>0</v>
      </c>
      <c r="AL77" s="16">
        <f t="shared" ca="1" si="127"/>
        <v>0</v>
      </c>
      <c r="AM77" s="16">
        <f t="shared" ca="1" si="128"/>
        <v>0</v>
      </c>
    </row>
    <row r="78" spans="1:39" x14ac:dyDescent="0.25">
      <c r="A78" s="16" t="s">
        <v>67</v>
      </c>
      <c r="B78" s="17" t="s">
        <v>38</v>
      </c>
      <c r="D78" s="16" t="s">
        <v>68</v>
      </c>
      <c r="E78" s="16" t="s">
        <v>396</v>
      </c>
      <c r="F78" s="16" t="s">
        <v>397</v>
      </c>
      <c r="G78" s="16" t="s">
        <v>236</v>
      </c>
      <c r="H78" s="65"/>
      <c r="K78">
        <f t="shared" ca="1" si="101"/>
        <v>0</v>
      </c>
      <c r="N78" s="30">
        <v>43.03</v>
      </c>
      <c r="O78" s="94"/>
      <c r="P78" s="30"/>
      <c r="Q78">
        <f t="shared" ca="1" si="104"/>
        <v>0</v>
      </c>
      <c r="R78" s="16">
        <f t="shared" si="118"/>
        <v>0</v>
      </c>
      <c r="S78" s="46">
        <f t="shared" ca="1" si="119"/>
        <v>0</v>
      </c>
      <c r="T78" s="30"/>
      <c r="U78" s="44"/>
      <c r="V78" s="30"/>
      <c r="W78">
        <f t="shared" ca="1" si="105"/>
        <v>0</v>
      </c>
      <c r="X78" s="16">
        <f t="shared" si="120"/>
        <v>0</v>
      </c>
      <c r="Y78" s="16">
        <f t="shared" ca="1" si="121"/>
        <v>0</v>
      </c>
      <c r="Z78" s="40"/>
      <c r="AA78" s="44"/>
      <c r="AB78" s="30"/>
      <c r="AC78">
        <f t="shared" ca="1" si="106"/>
        <v>0</v>
      </c>
      <c r="AD78" s="16">
        <f t="shared" si="122"/>
        <v>0</v>
      </c>
      <c r="AE78" s="16">
        <f t="shared" ca="1" si="123"/>
        <v>0</v>
      </c>
      <c r="AF78" s="77">
        <f t="shared" ca="1" si="124"/>
        <v>0</v>
      </c>
      <c r="AG78"/>
      <c r="AH78"/>
      <c r="AI78"/>
      <c r="AJ78" s="16">
        <f t="shared" si="125"/>
        <v>0</v>
      </c>
      <c r="AK78" s="16">
        <f t="shared" ca="1" si="126"/>
        <v>0</v>
      </c>
      <c r="AL78" s="16">
        <f t="shared" ca="1" si="127"/>
        <v>0</v>
      </c>
      <c r="AM78" s="16">
        <f t="shared" ca="1" si="128"/>
        <v>0</v>
      </c>
    </row>
    <row r="79" spans="1:39" x14ac:dyDescent="0.25">
      <c r="H79" s="65"/>
      <c r="K79"/>
      <c r="N79" s="30"/>
      <c r="O79" s="94"/>
      <c r="P79" s="30"/>
      <c r="Q79"/>
      <c r="T79" s="30"/>
      <c r="U79" s="44"/>
      <c r="V79" s="30"/>
      <c r="W79"/>
      <c r="Z79" s="40"/>
      <c r="AA79" s="44"/>
      <c r="AB79" s="30"/>
      <c r="AC79"/>
      <c r="AF79" s="77"/>
      <c r="AG79"/>
      <c r="AH79"/>
      <c r="AI79"/>
    </row>
    <row r="80" spans="1:39" x14ac:dyDescent="0.25">
      <c r="H80" s="65"/>
      <c r="K80"/>
      <c r="N80" s="30"/>
      <c r="O80" s="94"/>
      <c r="P80" s="30"/>
      <c r="Q80"/>
      <c r="T80" s="30"/>
      <c r="U80" s="44"/>
      <c r="V80" s="30"/>
      <c r="W80"/>
      <c r="Z80" s="40"/>
      <c r="AA80" s="44"/>
      <c r="AB80" s="30"/>
      <c r="AC80"/>
      <c r="AF80" s="77"/>
      <c r="AG80"/>
      <c r="AH80"/>
      <c r="AI80"/>
    </row>
    <row r="81" spans="2:35" x14ac:dyDescent="0.25">
      <c r="H81" s="65"/>
      <c r="K81"/>
      <c r="N81" s="30"/>
      <c r="O81" s="94"/>
      <c r="P81" s="30"/>
      <c r="Q81"/>
      <c r="T81" s="30"/>
      <c r="U81" s="44"/>
      <c r="V81" s="30"/>
      <c r="W81"/>
      <c r="Z81" s="40"/>
      <c r="AA81" s="44"/>
      <c r="AB81" s="30"/>
      <c r="AC81"/>
      <c r="AF81" s="77"/>
      <c r="AG81"/>
      <c r="AH81"/>
      <c r="AI81"/>
    </row>
    <row r="82" spans="2:35" x14ac:dyDescent="0.25">
      <c r="H82" s="65"/>
      <c r="K82"/>
      <c r="N82" s="30"/>
      <c r="O82" s="94"/>
      <c r="P82" s="30"/>
      <c r="Q82"/>
      <c r="T82" s="30"/>
      <c r="U82" s="44"/>
      <c r="V82" s="30"/>
      <c r="W82"/>
      <c r="Z82" s="40"/>
      <c r="AA82" s="44"/>
      <c r="AB82" s="30"/>
      <c r="AC82"/>
      <c r="AF82" s="77"/>
      <c r="AG82"/>
      <c r="AH82"/>
      <c r="AI82"/>
    </row>
    <row r="83" spans="2:35" x14ac:dyDescent="0.25">
      <c r="H83" s="65"/>
      <c r="K83"/>
      <c r="N83" s="30"/>
      <c r="O83" s="94"/>
      <c r="P83" s="30"/>
      <c r="Q83"/>
      <c r="T83" s="30"/>
      <c r="U83" s="44"/>
      <c r="V83" s="30"/>
      <c r="W83"/>
      <c r="Z83" s="40"/>
      <c r="AA83" s="44"/>
      <c r="AB83" s="30"/>
      <c r="AC83"/>
      <c r="AF83" s="77"/>
      <c r="AG83"/>
      <c r="AH83"/>
      <c r="AI83"/>
    </row>
    <row r="84" spans="2:35" x14ac:dyDescent="0.25">
      <c r="H84" s="65"/>
      <c r="K84"/>
      <c r="N84" s="30"/>
      <c r="O84" s="94"/>
      <c r="P84" s="30"/>
      <c r="Q84"/>
      <c r="T84" s="30"/>
      <c r="U84" s="44"/>
      <c r="V84" s="30"/>
      <c r="W84"/>
      <c r="Z84" s="40"/>
      <c r="AA84" s="44"/>
      <c r="AB84" s="30"/>
      <c r="AC84"/>
      <c r="AF84" s="77"/>
      <c r="AG84"/>
      <c r="AH84"/>
      <c r="AI84"/>
    </row>
    <row r="85" spans="2:35" x14ac:dyDescent="0.25">
      <c r="H85" s="65"/>
      <c r="K85"/>
      <c r="N85" s="30"/>
      <c r="O85" s="94"/>
      <c r="P85" s="30"/>
      <c r="Q85"/>
      <c r="T85" s="30"/>
      <c r="U85" s="44"/>
      <c r="V85" s="30"/>
      <c r="W85"/>
      <c r="Z85" s="40"/>
      <c r="AA85" s="44"/>
      <c r="AB85" s="30"/>
      <c r="AC85"/>
      <c r="AF85" s="77"/>
      <c r="AG85"/>
      <c r="AH85"/>
      <c r="AI85"/>
    </row>
    <row r="86" spans="2:35" x14ac:dyDescent="0.25">
      <c r="H86" s="65"/>
      <c r="N86" s="30"/>
      <c r="O86" s="94"/>
      <c r="P86" s="30"/>
      <c r="Q86"/>
      <c r="T86" s="30"/>
      <c r="U86" s="44"/>
      <c r="V86" s="30"/>
      <c r="W86"/>
      <c r="Z86" s="40"/>
      <c r="AA86" s="44"/>
      <c r="AB86" s="30"/>
      <c r="AC86"/>
      <c r="AF86" s="77"/>
      <c r="AG86"/>
      <c r="AH86"/>
      <c r="AI86"/>
    </row>
    <row r="87" spans="2:35" x14ac:dyDescent="0.25">
      <c r="H87" s="65"/>
      <c r="K87"/>
      <c r="N87" s="30"/>
      <c r="O87" s="94"/>
      <c r="P87" s="30"/>
      <c r="Q87"/>
      <c r="T87" s="30"/>
      <c r="U87" s="44"/>
      <c r="V87" s="30"/>
      <c r="W87"/>
      <c r="Z87" s="40"/>
      <c r="AA87" s="44"/>
      <c r="AB87" s="30"/>
      <c r="AC87"/>
      <c r="AF87" s="77"/>
      <c r="AG87"/>
      <c r="AH87"/>
      <c r="AI87"/>
    </row>
    <row r="88" spans="2:35" x14ac:dyDescent="0.25">
      <c r="B88" s="27"/>
      <c r="C88" s="27"/>
      <c r="D88"/>
      <c r="E88"/>
      <c r="F88"/>
      <c r="G88"/>
      <c r="H88" s="67"/>
      <c r="K88"/>
      <c r="O88" s="94"/>
      <c r="Q88"/>
      <c r="U88" s="44"/>
      <c r="W88"/>
      <c r="AA88" s="44"/>
      <c r="AC88"/>
      <c r="AF88" s="77"/>
      <c r="AG88"/>
      <c r="AH88"/>
      <c r="AI88"/>
    </row>
    <row r="89" spans="2:35" x14ac:dyDescent="0.25">
      <c r="H89" s="65"/>
      <c r="K89"/>
      <c r="N89" s="30"/>
      <c r="O89" s="94"/>
      <c r="P89" s="30"/>
      <c r="Q89"/>
      <c r="T89" s="30"/>
      <c r="U89" s="44"/>
      <c r="V89" s="30"/>
      <c r="W89"/>
      <c r="Z89" s="40"/>
      <c r="AA89" s="44"/>
      <c r="AB89" s="30"/>
      <c r="AC89"/>
      <c r="AF89" s="77"/>
      <c r="AG89"/>
      <c r="AH89"/>
      <c r="AI89"/>
    </row>
    <row r="90" spans="2:35" x14ac:dyDescent="0.25">
      <c r="N90" s="30"/>
      <c r="O90" s="94"/>
      <c r="P90" s="30"/>
      <c r="Q90"/>
      <c r="T90" s="30"/>
      <c r="U90" s="44"/>
      <c r="V90" s="30"/>
      <c r="W90"/>
      <c r="Z90" s="40"/>
      <c r="AA90" s="44"/>
      <c r="AB90" s="30"/>
      <c r="AC90"/>
    </row>
    <row r="91" spans="2:35" x14ac:dyDescent="0.25">
      <c r="N91" s="30"/>
      <c r="O91" s="94"/>
      <c r="P91" s="30"/>
      <c r="Q91"/>
      <c r="T91" s="30"/>
      <c r="U91" s="44"/>
      <c r="V91" s="30"/>
      <c r="W91"/>
      <c r="Z91" s="40"/>
      <c r="AA91" s="44"/>
      <c r="AB91" s="30"/>
      <c r="AC91"/>
    </row>
    <row r="92" spans="2:35" x14ac:dyDescent="0.25">
      <c r="N92" s="30"/>
      <c r="O92" s="94"/>
      <c r="P92" s="30"/>
      <c r="Q92"/>
      <c r="T92" s="30"/>
      <c r="U92" s="44"/>
      <c r="V92" s="30"/>
      <c r="W92"/>
      <c r="Z92" s="40"/>
      <c r="AA92" s="44"/>
      <c r="AB92" s="30"/>
      <c r="AC92"/>
    </row>
    <row r="93" spans="2:35" x14ac:dyDescent="0.25">
      <c r="N93" s="30"/>
      <c r="O93" s="94"/>
      <c r="P93" s="30"/>
      <c r="Q93"/>
      <c r="T93" s="30"/>
      <c r="U93" s="44"/>
      <c r="V93" s="30"/>
      <c r="W93"/>
      <c r="Z93" s="40"/>
      <c r="AA93" s="44"/>
      <c r="AB93" s="30"/>
      <c r="AC93"/>
    </row>
    <row r="94" spans="2:35" x14ac:dyDescent="0.25">
      <c r="O94" s="94"/>
      <c r="Q94"/>
      <c r="U94" s="44"/>
      <c r="W94"/>
      <c r="AA94" s="44"/>
      <c r="AC94"/>
    </row>
    <row r="95" spans="2:35" x14ac:dyDescent="0.25">
      <c r="O95" s="94"/>
      <c r="Q95"/>
      <c r="U95" s="44"/>
      <c r="W95"/>
      <c r="AA95" s="44"/>
      <c r="AC95"/>
    </row>
    <row r="96" spans="2:35" x14ac:dyDescent="0.25">
      <c r="O96" s="94"/>
      <c r="Q96"/>
      <c r="U96" s="44"/>
      <c r="W96"/>
      <c r="AA96" s="44"/>
      <c r="AC96"/>
    </row>
    <row r="97" spans="15:29" x14ac:dyDescent="0.25">
      <c r="O97" s="94"/>
      <c r="Q97"/>
      <c r="U97" s="44"/>
      <c r="W97"/>
      <c r="AA97" s="44"/>
      <c r="AC97"/>
    </row>
    <row r="98" spans="15:29" x14ac:dyDescent="0.25">
      <c r="O98" s="94"/>
      <c r="Q98"/>
      <c r="U98" s="44"/>
      <c r="W98"/>
      <c r="AA98" s="44"/>
      <c r="AC98"/>
    </row>
    <row r="99" spans="15:29" x14ac:dyDescent="0.25">
      <c r="O99" s="94"/>
      <c r="Q99"/>
      <c r="U99" s="44"/>
      <c r="W99"/>
      <c r="AA99" s="44"/>
      <c r="AC99"/>
    </row>
    <row r="100" spans="15:29" x14ac:dyDescent="0.25">
      <c r="Q100"/>
      <c r="W100"/>
      <c r="AC100"/>
    </row>
    <row r="101" spans="15:29" x14ac:dyDescent="0.25">
      <c r="Q101"/>
      <c r="W101"/>
      <c r="AC101"/>
    </row>
    <row r="102" spans="15:29" x14ac:dyDescent="0.25">
      <c r="Q102"/>
      <c r="W102"/>
      <c r="AC102"/>
    </row>
    <row r="103" spans="15:29" x14ac:dyDescent="0.25">
      <c r="Q103"/>
      <c r="W103"/>
      <c r="AC103"/>
    </row>
    <row r="104" spans="15:29" x14ac:dyDescent="0.25">
      <c r="Q104"/>
      <c r="W104"/>
      <c r="AC104"/>
    </row>
    <row r="105" spans="15:29" x14ac:dyDescent="0.25">
      <c r="Q105"/>
      <c r="W105"/>
      <c r="AC105"/>
    </row>
    <row r="106" spans="15:29" x14ac:dyDescent="0.25">
      <c r="Q106"/>
      <c r="W106"/>
      <c r="AC106"/>
    </row>
    <row r="107" spans="15:29" x14ac:dyDescent="0.25">
      <c r="Q107"/>
      <c r="W107"/>
      <c r="AC107"/>
    </row>
  </sheetData>
  <autoFilter ref="A3:AM88">
    <sortState ref="A4:AM88">
      <sortCondition ref="A3:A88"/>
    </sortState>
  </autoFilter>
  <mergeCells count="8">
    <mergeCell ref="Z1:AE1"/>
    <mergeCell ref="Z2:AE2"/>
    <mergeCell ref="H1:M1"/>
    <mergeCell ref="N1:S1"/>
    <mergeCell ref="H2:M2"/>
    <mergeCell ref="N2:S2"/>
    <mergeCell ref="T1:Y1"/>
    <mergeCell ref="T2:Y2"/>
  </mergeCells>
  <pageMargins left="0.70866141732283472" right="0.70866141732283472" top="0.74803149606299213" bottom="0.74803149606299213" header="0.31496062992125984" footer="0.31496062992125984"/>
  <pageSetup paperSize="9" scale="23" orientation="portrait" r:id="rId1"/>
  <headerFooter>
    <oddHeader>&amp;LThrows GP</oddHeader>
    <oddFooter>&amp;L&amp;A&amp;R&amp;G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6"/>
  <sheetViews>
    <sheetView zoomScaleNormal="100" workbookViewId="0">
      <pane xSplit="7" ySplit="2" topLeftCell="H6" activePane="bottomRight" state="frozen"/>
      <selection activeCell="F15" sqref="F15"/>
      <selection pane="topRight" activeCell="F15" sqref="F15"/>
      <selection pane="bottomLeft" activeCell="F15" sqref="F15"/>
      <selection pane="bottomRight" activeCell="P38" sqref="P38"/>
    </sheetView>
  </sheetViews>
  <sheetFormatPr defaultColWidth="8.875" defaultRowHeight="15.75" x14ac:dyDescent="0.25"/>
  <cols>
    <col min="1" max="1" width="6" bestFit="1" customWidth="1"/>
    <col min="2" max="2" width="9.875" style="43" bestFit="1" customWidth="1"/>
    <col min="3" max="3" width="9.875" style="27" bestFit="1" customWidth="1"/>
    <col min="4" max="4" width="7.125" style="7" bestFit="1" customWidth="1"/>
    <col min="5" max="5" width="10" bestFit="1" customWidth="1"/>
    <col min="6" max="6" width="10.875" bestFit="1" customWidth="1"/>
    <col min="7" max="7" width="20.125" bestFit="1" customWidth="1"/>
    <col min="8" max="8" width="9.5" style="39" bestFit="1" customWidth="1"/>
    <col min="9" max="9" width="8.125" style="18" customWidth="1"/>
    <col min="10" max="10" width="8.375" style="10" bestFit="1" customWidth="1"/>
    <col min="11" max="11" width="6.375" customWidth="1"/>
    <col min="12" max="12" width="6.5" customWidth="1"/>
    <col min="13" max="13" width="6.875" style="13" customWidth="1"/>
    <col min="14" max="14" width="7.375" bestFit="1" customWidth="1"/>
    <col min="15" max="15" width="8.625" customWidth="1"/>
    <col min="16" max="16" width="8.125" customWidth="1"/>
    <col min="17" max="17" width="8" customWidth="1"/>
    <col min="18" max="18" width="6.125" customWidth="1"/>
    <col min="19" max="19" width="7.375" style="13" customWidth="1"/>
    <col min="20" max="20" width="5.625" customWidth="1"/>
    <col min="21" max="21" width="8.375" customWidth="1"/>
    <col min="22" max="22" width="8" customWidth="1"/>
    <col min="23" max="23" width="7.875" customWidth="1"/>
    <col min="24" max="24" width="7.375" customWidth="1"/>
    <col min="25" max="25" width="7.625" style="13" customWidth="1"/>
    <col min="26" max="26" width="5.625" customWidth="1"/>
    <col min="27" max="27" width="8.375" customWidth="1"/>
    <col min="28" max="28" width="8" customWidth="1"/>
    <col min="29" max="29" width="7.875" customWidth="1"/>
    <col min="30" max="30" width="7.375" customWidth="1"/>
    <col min="31" max="31" width="7.625" style="13" customWidth="1"/>
  </cols>
  <sheetData>
    <row r="1" spans="1:39" s="1" customFormat="1" x14ac:dyDescent="0.25">
      <c r="B1" s="47"/>
      <c r="C1" s="2"/>
      <c r="D1" s="3"/>
      <c r="H1" s="99" t="s">
        <v>46</v>
      </c>
      <c r="I1" s="100"/>
      <c r="J1" s="100"/>
      <c r="K1" s="100"/>
      <c r="L1" s="100"/>
      <c r="M1" s="102"/>
      <c r="N1" s="99" t="s">
        <v>47</v>
      </c>
      <c r="O1" s="100"/>
      <c r="P1" s="100"/>
      <c r="Q1" s="100"/>
      <c r="R1" s="100"/>
      <c r="S1" s="102"/>
      <c r="T1" s="99" t="s">
        <v>48</v>
      </c>
      <c r="U1" s="100"/>
      <c r="V1" s="100"/>
      <c r="W1" s="100"/>
      <c r="X1" s="100"/>
      <c r="Y1" s="102"/>
      <c r="Z1" s="99" t="s">
        <v>83</v>
      </c>
      <c r="AA1" s="100"/>
      <c r="AB1" s="100"/>
      <c r="AC1" s="100"/>
      <c r="AD1" s="100"/>
      <c r="AE1" s="102"/>
    </row>
    <row r="2" spans="1:39" s="1" customFormat="1" x14ac:dyDescent="0.25">
      <c r="B2" s="47" t="s">
        <v>3</v>
      </c>
      <c r="C2" s="2"/>
      <c r="D2" s="3"/>
      <c r="H2" s="99" t="str">
        <f>Discus!H2</f>
        <v>Saturday 8th April 2017</v>
      </c>
      <c r="I2" s="100"/>
      <c r="J2" s="100"/>
      <c r="K2" s="100"/>
      <c r="L2" s="100"/>
      <c r="M2" s="102"/>
      <c r="N2" s="99" t="str">
        <f>Discus!N2</f>
        <v>Saturday 20th May 2017</v>
      </c>
      <c r="O2" s="100"/>
      <c r="P2" s="100"/>
      <c r="Q2" s="100"/>
      <c r="R2" s="100"/>
      <c r="S2" s="102"/>
      <c r="T2" s="99" t="str">
        <f>Discus!T2</f>
        <v>Saturday 24th June 2017</v>
      </c>
      <c r="U2" s="100"/>
      <c r="V2" s="100"/>
      <c r="W2" s="100"/>
      <c r="X2" s="100"/>
      <c r="Y2" s="102"/>
      <c r="Z2" s="99" t="str">
        <f>Discus!Z2</f>
        <v>Saturday 9th September 2017</v>
      </c>
      <c r="AA2" s="100"/>
      <c r="AB2" s="100"/>
      <c r="AC2" s="100"/>
      <c r="AD2" s="100"/>
      <c r="AE2" s="102"/>
    </row>
    <row r="3" spans="1:39" s="1" customFormat="1" ht="78.75" x14ac:dyDescent="0.25">
      <c r="A3" s="53" t="s">
        <v>4</v>
      </c>
      <c r="B3" s="53" t="s">
        <v>49</v>
      </c>
      <c r="C3" s="54" t="s">
        <v>49</v>
      </c>
      <c r="D3" s="68" t="s">
        <v>50</v>
      </c>
      <c r="E3" s="53" t="s">
        <v>51</v>
      </c>
      <c r="F3" s="53" t="s">
        <v>52</v>
      </c>
      <c r="G3" s="53" t="s">
        <v>53</v>
      </c>
      <c r="H3" s="55" t="s">
        <v>54</v>
      </c>
      <c r="I3" s="56" t="s">
        <v>55</v>
      </c>
      <c r="J3" s="57" t="s">
        <v>56</v>
      </c>
      <c r="K3" s="53" t="s">
        <v>57</v>
      </c>
      <c r="L3" s="53" t="s">
        <v>58</v>
      </c>
      <c r="M3" s="58" t="s">
        <v>59</v>
      </c>
      <c r="N3" s="57" t="s">
        <v>54</v>
      </c>
      <c r="O3" s="57" t="s">
        <v>55</v>
      </c>
      <c r="P3" s="57" t="s">
        <v>56</v>
      </c>
      <c r="Q3" s="53" t="s">
        <v>57</v>
      </c>
      <c r="R3" s="53" t="s">
        <v>58</v>
      </c>
      <c r="S3" s="58" t="s">
        <v>59</v>
      </c>
      <c r="T3" s="57" t="s">
        <v>54</v>
      </c>
      <c r="U3" s="57" t="s">
        <v>55</v>
      </c>
      <c r="V3" s="57" t="s">
        <v>56</v>
      </c>
      <c r="W3" s="53" t="s">
        <v>57</v>
      </c>
      <c r="X3" s="53" t="s">
        <v>58</v>
      </c>
      <c r="Y3" s="58" t="s">
        <v>59</v>
      </c>
      <c r="Z3" s="57" t="s">
        <v>54</v>
      </c>
      <c r="AA3" s="57" t="s">
        <v>55</v>
      </c>
      <c r="AB3" s="57" t="s">
        <v>56</v>
      </c>
      <c r="AC3" s="53" t="s">
        <v>57</v>
      </c>
      <c r="AD3" s="53" t="s">
        <v>58</v>
      </c>
      <c r="AE3" s="58" t="s">
        <v>59</v>
      </c>
      <c r="AF3" s="72" t="s">
        <v>84</v>
      </c>
    </row>
    <row r="4" spans="1:39" x14ac:dyDescent="0.25">
      <c r="A4" s="89" t="s">
        <v>69</v>
      </c>
      <c r="B4" s="15" t="s">
        <v>32</v>
      </c>
      <c r="C4" s="17"/>
      <c r="D4" s="25" t="s">
        <v>96</v>
      </c>
      <c r="E4" s="16" t="s">
        <v>247</v>
      </c>
      <c r="F4" s="16" t="s">
        <v>248</v>
      </c>
      <c r="G4" s="16" t="s">
        <v>197</v>
      </c>
      <c r="H4" s="37">
        <v>42.76</v>
      </c>
      <c r="I4" s="18">
        <v>8</v>
      </c>
      <c r="J4" s="10">
        <v>41.09</v>
      </c>
      <c r="K4">
        <f t="shared" ref="K4:K49" ca="1" si="0">IF(B4="",0,VLOOKUP(J4,INDIRECT($A4&amp;$B4),COLUMNS(INDIRECT($A4&amp;$B4))))</f>
        <v>1</v>
      </c>
      <c r="L4">
        <f t="shared" ref="L4:L49" si="1">IF(AND(J4&gt;0,H4="No PB"),1,IF(J4&gt;H4,1,0))</f>
        <v>0</v>
      </c>
      <c r="M4" s="13">
        <f t="shared" ref="M4:M49" ca="1" si="2">K4+L4</f>
        <v>1</v>
      </c>
      <c r="N4" s="10"/>
      <c r="O4" s="42"/>
      <c r="P4" s="10"/>
      <c r="Q4">
        <f t="shared" ref="Q4:Q49" ca="1" si="3">IF(B4="",0,VLOOKUP(P4,INDIRECT($A4&amp;$B4),COLUMNS(INDIRECT($A4&amp;$B4))))</f>
        <v>0</v>
      </c>
      <c r="R4">
        <f t="shared" ref="R4:R49" si="4">IF(AND(P4&gt;0,N4="No PB"),1,IF(P4&gt;N4,1,0))</f>
        <v>0</v>
      </c>
      <c r="S4" s="13">
        <f t="shared" ref="S4:S49" ca="1" si="5">Q4+R4</f>
        <v>0</v>
      </c>
      <c r="T4" s="10"/>
      <c r="U4" s="42"/>
      <c r="V4" s="10"/>
      <c r="W4">
        <f t="shared" ref="W4:W49" ca="1" si="6">IF(B4="",0,VLOOKUP(V4,INDIRECT($A4&amp;$B4),COLUMNS(INDIRECT($A4&amp;$B4))))</f>
        <v>0</v>
      </c>
      <c r="X4">
        <f t="shared" ref="X4:X49" si="7">IF(AND(V4&gt;0,T4="No PB"),1,IF(V4&gt;T4,1,0))</f>
        <v>0</v>
      </c>
      <c r="Y4" s="13">
        <f t="shared" ref="Y4:Y49" ca="1" si="8">W4+X4</f>
        <v>0</v>
      </c>
      <c r="Z4" s="10"/>
      <c r="AA4" s="42"/>
      <c r="AB4" s="10"/>
      <c r="AC4">
        <f t="shared" ref="AC4:AC49" ca="1" si="9">IF(B4="",0,VLOOKUP(AB4,INDIRECT($A4&amp;$B4),COLUMNS(INDIRECT($A4&amp;$B4))))</f>
        <v>0</v>
      </c>
      <c r="AD4">
        <f t="shared" ref="AD4:AD49" si="10">IF(AND(AB4&gt;0,Z4="No PB"),1,IF(AB4&gt;Z4,1,0))</f>
        <v>0</v>
      </c>
      <c r="AE4" s="13">
        <f t="shared" ref="AE4:AE49" ca="1" si="11">AC4+AD4</f>
        <v>0</v>
      </c>
      <c r="AF4" s="83">
        <f t="shared" ref="AF4:AF49" ca="1" si="12">LARGE(AJ4:AM4,1)+LARGE(AJ4:AM4,2)+LARGE(AJ4:AM4,3)</f>
        <v>1</v>
      </c>
      <c r="AJ4" s="16">
        <f t="shared" ref="AJ4:AJ49" ca="1" si="13">M4</f>
        <v>1</v>
      </c>
      <c r="AK4" s="16">
        <f t="shared" ref="AK4:AK49" ca="1" si="14">S4</f>
        <v>0</v>
      </c>
      <c r="AL4" s="16">
        <f t="shared" ref="AL4:AL49" ca="1" si="15">Y4</f>
        <v>0</v>
      </c>
      <c r="AM4" s="16">
        <f t="shared" ref="AM4:AM49" ca="1" si="16">AE4</f>
        <v>0</v>
      </c>
    </row>
    <row r="5" spans="1:39" x14ac:dyDescent="0.25">
      <c r="A5" s="89" t="s">
        <v>69</v>
      </c>
      <c r="B5" s="15" t="s">
        <v>32</v>
      </c>
      <c r="C5" s="17"/>
      <c r="D5" s="25" t="s">
        <v>96</v>
      </c>
      <c r="E5" s="16" t="s">
        <v>352</v>
      </c>
      <c r="F5" s="16" t="s">
        <v>353</v>
      </c>
      <c r="G5" s="16" t="s">
        <v>354</v>
      </c>
      <c r="H5" s="37"/>
      <c r="N5" s="10">
        <v>48.14</v>
      </c>
      <c r="O5" s="42">
        <v>8</v>
      </c>
      <c r="P5" s="10">
        <v>45.68</v>
      </c>
      <c r="Q5">
        <f t="shared" ref="Q5" ca="1" si="17">IF(B5="",0,VLOOKUP(P5,INDIRECT($A5&amp;$B5),COLUMNS(INDIRECT($A5&amp;$B5))))</f>
        <v>2</v>
      </c>
      <c r="R5">
        <f t="shared" ref="R5" si="18">IF(AND(P5&gt;0,N5="No PB"),1,IF(P5&gt;N5,1,0))</f>
        <v>0</v>
      </c>
      <c r="S5" s="13">
        <f t="shared" ref="S5" ca="1" si="19">Q5+R5</f>
        <v>2</v>
      </c>
      <c r="T5" s="10"/>
      <c r="U5" s="42"/>
      <c r="V5" s="10"/>
      <c r="W5">
        <f t="shared" ref="W5" ca="1" si="20">IF(B5="",0,VLOOKUP(V5,INDIRECT($A5&amp;$B5),COLUMNS(INDIRECT($A5&amp;$B5))))</f>
        <v>0</v>
      </c>
      <c r="X5">
        <f t="shared" ref="X5" si="21">IF(AND(V5&gt;0,T5="No PB"),1,IF(V5&gt;T5,1,0))</f>
        <v>0</v>
      </c>
      <c r="Y5" s="13">
        <f t="shared" ref="Y5" ca="1" si="22">W5+X5</f>
        <v>0</v>
      </c>
      <c r="Z5" s="10"/>
      <c r="AA5" s="42"/>
      <c r="AB5" s="10"/>
      <c r="AC5">
        <f t="shared" ref="AC5" ca="1" si="23">IF(B5="",0,VLOOKUP(AB5,INDIRECT($A5&amp;$B5),COLUMNS(INDIRECT($A5&amp;$B5))))</f>
        <v>0</v>
      </c>
      <c r="AD5">
        <f t="shared" ref="AD5" si="24">IF(AND(AB5&gt;0,Z5="No PB"),1,IF(AB5&gt;Z5,1,0))</f>
        <v>0</v>
      </c>
      <c r="AE5" s="13">
        <f t="shared" ref="AE5" ca="1" si="25">AC5+AD5</f>
        <v>0</v>
      </c>
      <c r="AF5" s="83">
        <f t="shared" ref="AF5" ca="1" si="26">LARGE(AJ5:AM5,1)+LARGE(AJ5:AM5,2)+LARGE(AJ5:AM5,3)</f>
        <v>2</v>
      </c>
      <c r="AJ5" s="16">
        <f t="shared" ref="AJ5" si="27">M5</f>
        <v>0</v>
      </c>
      <c r="AK5" s="16">
        <f t="shared" ref="AK5" ca="1" si="28">S5</f>
        <v>2</v>
      </c>
      <c r="AL5" s="16">
        <f t="shared" ref="AL5" ca="1" si="29">Y5</f>
        <v>0</v>
      </c>
      <c r="AM5" s="16">
        <f t="shared" ref="AM5" ca="1" si="30">AE5</f>
        <v>0</v>
      </c>
    </row>
    <row r="6" spans="1:39" x14ac:dyDescent="0.25">
      <c r="A6" s="89" t="s">
        <v>69</v>
      </c>
      <c r="B6" s="43" t="s">
        <v>32</v>
      </c>
      <c r="C6" s="27" t="s">
        <v>95</v>
      </c>
      <c r="D6" s="26" t="s">
        <v>96</v>
      </c>
      <c r="E6" s="16" t="s">
        <v>65</v>
      </c>
      <c r="F6" s="16" t="s">
        <v>267</v>
      </c>
      <c r="G6" s="23" t="s">
        <v>127</v>
      </c>
      <c r="H6" s="38">
        <v>59.15</v>
      </c>
      <c r="I6" s="18">
        <v>12</v>
      </c>
      <c r="J6" s="10">
        <v>47.51</v>
      </c>
      <c r="K6">
        <f t="shared" ca="1" si="0"/>
        <v>2</v>
      </c>
      <c r="L6">
        <f t="shared" si="1"/>
        <v>0</v>
      </c>
      <c r="M6" s="13">
        <f t="shared" ca="1" si="2"/>
        <v>2</v>
      </c>
      <c r="N6" s="10"/>
      <c r="O6" s="42"/>
      <c r="P6" s="10"/>
      <c r="Q6">
        <f t="shared" ca="1" si="3"/>
        <v>0</v>
      </c>
      <c r="R6">
        <f t="shared" si="4"/>
        <v>0</v>
      </c>
      <c r="S6" s="13">
        <f t="shared" ca="1" si="5"/>
        <v>0</v>
      </c>
      <c r="T6" s="10"/>
      <c r="U6" s="42"/>
      <c r="V6" s="10"/>
      <c r="W6">
        <f t="shared" ca="1" si="6"/>
        <v>0</v>
      </c>
      <c r="X6">
        <f t="shared" si="7"/>
        <v>0</v>
      </c>
      <c r="Y6" s="13">
        <f t="shared" ca="1" si="8"/>
        <v>0</v>
      </c>
      <c r="Z6" s="10"/>
      <c r="AA6" s="42"/>
      <c r="AB6" s="10"/>
      <c r="AC6">
        <f t="shared" ca="1" si="9"/>
        <v>0</v>
      </c>
      <c r="AD6">
        <f t="shared" si="10"/>
        <v>0</v>
      </c>
      <c r="AE6" s="13">
        <f t="shared" ca="1" si="11"/>
        <v>0</v>
      </c>
      <c r="AF6" s="77">
        <f t="shared" ca="1" si="12"/>
        <v>2</v>
      </c>
      <c r="AJ6" s="16">
        <f t="shared" ca="1" si="13"/>
        <v>2</v>
      </c>
      <c r="AK6" s="16">
        <f t="shared" ca="1" si="14"/>
        <v>0</v>
      </c>
      <c r="AL6" s="16">
        <f t="shared" ca="1" si="15"/>
        <v>0</v>
      </c>
      <c r="AM6" s="16">
        <f t="shared" ca="1" si="16"/>
        <v>0</v>
      </c>
    </row>
    <row r="7" spans="1:39" x14ac:dyDescent="0.25">
      <c r="A7" s="89" t="s">
        <v>69</v>
      </c>
      <c r="B7" s="43" t="s">
        <v>32</v>
      </c>
      <c r="C7" s="27" t="s">
        <v>351</v>
      </c>
      <c r="D7" s="26" t="s">
        <v>96</v>
      </c>
      <c r="E7" s="16" t="s">
        <v>61</v>
      </c>
      <c r="F7" s="16" t="s">
        <v>289</v>
      </c>
      <c r="G7" s="23" t="s">
        <v>216</v>
      </c>
      <c r="H7" s="38"/>
      <c r="N7" s="10"/>
      <c r="O7" s="42">
        <v>12</v>
      </c>
      <c r="P7" s="10">
        <v>36.97</v>
      </c>
      <c r="Q7">
        <f t="shared" ref="Q7" ca="1" si="31">IF(B7="",0,VLOOKUP(P7,INDIRECT($A7&amp;$B7),COLUMNS(INDIRECT($A7&amp;$B7))))</f>
        <v>0</v>
      </c>
      <c r="R7">
        <f t="shared" ref="R7" si="32">IF(AND(P7&gt;0,N7="No PB"),1,IF(P7&gt;N7,1,0))</f>
        <v>1</v>
      </c>
      <c r="S7" s="13">
        <f t="shared" ref="S7" ca="1" si="33">Q7+R7</f>
        <v>1</v>
      </c>
      <c r="T7" s="10"/>
      <c r="U7" s="42"/>
      <c r="V7" s="10"/>
      <c r="W7">
        <f t="shared" ref="W7" ca="1" si="34">IF(B7="",0,VLOOKUP(V7,INDIRECT($A7&amp;$B7),COLUMNS(INDIRECT($A7&amp;$B7))))</f>
        <v>0</v>
      </c>
      <c r="X7">
        <f t="shared" ref="X7" si="35">IF(AND(V7&gt;0,T7="No PB"),1,IF(V7&gt;T7,1,0))</f>
        <v>0</v>
      </c>
      <c r="Y7" s="13">
        <f t="shared" ref="Y7" ca="1" si="36">W7+X7</f>
        <v>0</v>
      </c>
      <c r="Z7" s="10"/>
      <c r="AA7" s="42"/>
      <c r="AB7" s="10"/>
      <c r="AC7">
        <f t="shared" ref="AC7" ca="1" si="37">IF(B7="",0,VLOOKUP(AB7,INDIRECT($A7&amp;$B7),COLUMNS(INDIRECT($A7&amp;$B7))))</f>
        <v>0</v>
      </c>
      <c r="AD7">
        <f t="shared" ref="AD7" si="38">IF(AND(AB7&gt;0,Z7="No PB"),1,IF(AB7&gt;Z7,1,0))</f>
        <v>0</v>
      </c>
      <c r="AE7" s="13">
        <f t="shared" ref="AE7" ca="1" si="39">AC7+AD7</f>
        <v>0</v>
      </c>
      <c r="AF7" s="83">
        <f t="shared" ref="AF7" ca="1" si="40">LARGE(AJ7:AM7,1)+LARGE(AJ7:AM7,2)+LARGE(AJ7:AM7,3)</f>
        <v>1</v>
      </c>
      <c r="AJ7" s="16">
        <f t="shared" ref="AJ7" si="41">M7</f>
        <v>0</v>
      </c>
      <c r="AK7" s="16">
        <f t="shared" ref="AK7" ca="1" si="42">S7</f>
        <v>1</v>
      </c>
      <c r="AL7" s="16">
        <f t="shared" ref="AL7" ca="1" si="43">Y7</f>
        <v>0</v>
      </c>
      <c r="AM7" s="16">
        <f t="shared" ref="AM7" ca="1" si="44">AE7</f>
        <v>0</v>
      </c>
    </row>
    <row r="8" spans="1:39" x14ac:dyDescent="0.25">
      <c r="A8" s="89" t="s">
        <v>69</v>
      </c>
      <c r="B8" s="43" t="s">
        <v>32</v>
      </c>
      <c r="C8" s="17" t="s">
        <v>273</v>
      </c>
      <c r="D8" s="25" t="s">
        <v>62</v>
      </c>
      <c r="E8" s="16" t="s">
        <v>333</v>
      </c>
      <c r="F8" s="16" t="s">
        <v>274</v>
      </c>
      <c r="G8" s="16" t="s">
        <v>106</v>
      </c>
      <c r="H8" s="38">
        <v>41.59</v>
      </c>
      <c r="I8" s="18">
        <v>8</v>
      </c>
      <c r="J8" s="10">
        <v>37.54</v>
      </c>
      <c r="K8">
        <f t="shared" ca="1" si="0"/>
        <v>0</v>
      </c>
      <c r="L8">
        <f t="shared" si="1"/>
        <v>0</v>
      </c>
      <c r="M8" s="13">
        <f t="shared" ca="1" si="2"/>
        <v>0</v>
      </c>
      <c r="N8" s="10"/>
      <c r="O8" s="42"/>
      <c r="P8" s="10"/>
      <c r="Q8">
        <f t="shared" ca="1" si="3"/>
        <v>0</v>
      </c>
      <c r="R8">
        <f t="shared" si="4"/>
        <v>0</v>
      </c>
      <c r="S8" s="13">
        <f t="shared" ca="1" si="5"/>
        <v>0</v>
      </c>
      <c r="T8" s="10"/>
      <c r="U8" s="42"/>
      <c r="V8" s="10"/>
      <c r="W8">
        <f t="shared" ca="1" si="6"/>
        <v>0</v>
      </c>
      <c r="X8">
        <f t="shared" si="7"/>
        <v>0</v>
      </c>
      <c r="Y8" s="13">
        <f t="shared" ca="1" si="8"/>
        <v>0</v>
      </c>
      <c r="Z8" s="10"/>
      <c r="AA8" s="42"/>
      <c r="AB8" s="10"/>
      <c r="AC8">
        <f t="shared" ca="1" si="9"/>
        <v>0</v>
      </c>
      <c r="AD8">
        <f t="shared" si="10"/>
        <v>0</v>
      </c>
      <c r="AE8" s="13">
        <f t="shared" ca="1" si="11"/>
        <v>0</v>
      </c>
      <c r="AF8" s="77">
        <f t="shared" ca="1" si="12"/>
        <v>0</v>
      </c>
      <c r="AJ8" s="16">
        <f t="shared" ca="1" si="13"/>
        <v>0</v>
      </c>
      <c r="AK8" s="16">
        <f t="shared" ca="1" si="14"/>
        <v>0</v>
      </c>
      <c r="AL8" s="16">
        <f t="shared" ca="1" si="15"/>
        <v>0</v>
      </c>
      <c r="AM8" s="16">
        <f t="shared" ca="1" si="16"/>
        <v>0</v>
      </c>
    </row>
    <row r="9" spans="1:39" x14ac:dyDescent="0.25">
      <c r="A9" s="89" t="s">
        <v>69</v>
      </c>
      <c r="B9" s="43" t="s">
        <v>32</v>
      </c>
      <c r="C9" s="17" t="s">
        <v>412</v>
      </c>
      <c r="D9" s="25" t="s">
        <v>62</v>
      </c>
      <c r="E9" s="16" t="s">
        <v>348</v>
      </c>
      <c r="F9" s="16" t="s">
        <v>349</v>
      </c>
      <c r="G9" s="16" t="s">
        <v>191</v>
      </c>
      <c r="H9" s="38"/>
      <c r="N9" s="10"/>
      <c r="O9" s="42">
        <v>8</v>
      </c>
      <c r="P9" s="10">
        <v>25.62</v>
      </c>
      <c r="Q9">
        <f t="shared" ref="Q9" ca="1" si="45">IF(B9="",0,VLOOKUP(P9,INDIRECT($A9&amp;$B9),COLUMNS(INDIRECT($A9&amp;$B9))))</f>
        <v>0</v>
      </c>
      <c r="R9">
        <f t="shared" ref="R9" si="46">IF(AND(P9&gt;0,N9="No PB"),1,IF(P9&gt;N9,1,0))</f>
        <v>1</v>
      </c>
      <c r="S9" s="13">
        <f t="shared" ref="S9" ca="1" si="47">Q9+R9</f>
        <v>1</v>
      </c>
      <c r="T9" s="10"/>
      <c r="U9" s="42"/>
      <c r="V9" s="10"/>
      <c r="W9">
        <f t="shared" ref="W9" ca="1" si="48">IF(B9="",0,VLOOKUP(V9,INDIRECT($A9&amp;$B9),COLUMNS(INDIRECT($A9&amp;$B9))))</f>
        <v>0</v>
      </c>
      <c r="X9">
        <f t="shared" ref="X9" si="49">IF(AND(V9&gt;0,T9="No PB"),1,IF(V9&gt;T9,1,0))</f>
        <v>0</v>
      </c>
      <c r="Y9" s="13">
        <f t="shared" ref="Y9" ca="1" si="50">W9+X9</f>
        <v>0</v>
      </c>
      <c r="Z9" s="10"/>
      <c r="AA9" s="42"/>
      <c r="AB9" s="10"/>
      <c r="AC9">
        <f t="shared" ref="AC9" ca="1" si="51">IF(B9="",0,VLOOKUP(AB9,INDIRECT($A9&amp;$B9),COLUMNS(INDIRECT($A9&amp;$B9))))</f>
        <v>0</v>
      </c>
      <c r="AD9">
        <f t="shared" ref="AD9" si="52">IF(AND(AB9&gt;0,Z9="No PB"),1,IF(AB9&gt;Z9,1,0))</f>
        <v>0</v>
      </c>
      <c r="AE9" s="13">
        <f t="shared" ref="AE9" ca="1" si="53">AC9+AD9</f>
        <v>0</v>
      </c>
      <c r="AF9" s="83">
        <f t="shared" ref="AF9" ca="1" si="54">LARGE(AJ9:AM9,1)+LARGE(AJ9:AM9,2)+LARGE(AJ9:AM9,3)</f>
        <v>1</v>
      </c>
      <c r="AJ9" s="16">
        <f t="shared" ref="AJ9" si="55">M9</f>
        <v>0</v>
      </c>
      <c r="AK9" s="16">
        <f t="shared" ref="AK9" ca="1" si="56">S9</f>
        <v>1</v>
      </c>
      <c r="AL9" s="16">
        <f t="shared" ref="AL9" ca="1" si="57">Y9</f>
        <v>0</v>
      </c>
      <c r="AM9" s="16">
        <f t="shared" ref="AM9" ca="1" si="58">AE9</f>
        <v>0</v>
      </c>
    </row>
    <row r="10" spans="1:39" x14ac:dyDescent="0.25">
      <c r="A10" s="89" t="s">
        <v>69</v>
      </c>
      <c r="B10" s="15" t="s">
        <v>32</v>
      </c>
      <c r="C10" s="17"/>
      <c r="D10" s="25" t="s">
        <v>96</v>
      </c>
      <c r="E10" s="16" t="s">
        <v>309</v>
      </c>
      <c r="F10" s="16" t="s">
        <v>310</v>
      </c>
      <c r="G10" s="16" t="s">
        <v>219</v>
      </c>
      <c r="H10" s="40">
        <v>63.88</v>
      </c>
      <c r="I10" s="18">
        <v>12</v>
      </c>
      <c r="J10" s="10">
        <v>62.38</v>
      </c>
      <c r="K10">
        <f t="shared" ca="1" si="0"/>
        <v>4</v>
      </c>
      <c r="L10">
        <f t="shared" si="1"/>
        <v>0</v>
      </c>
      <c r="M10" s="13">
        <f t="shared" ca="1" si="2"/>
        <v>4</v>
      </c>
      <c r="N10" s="10"/>
      <c r="O10" s="42"/>
      <c r="P10" s="10"/>
      <c r="Q10">
        <f t="shared" ca="1" si="3"/>
        <v>0</v>
      </c>
      <c r="R10">
        <f t="shared" si="4"/>
        <v>0</v>
      </c>
      <c r="S10" s="13">
        <f t="shared" ca="1" si="5"/>
        <v>0</v>
      </c>
      <c r="T10" s="10"/>
      <c r="U10" s="42"/>
      <c r="V10" s="10"/>
      <c r="W10">
        <f t="shared" ca="1" si="6"/>
        <v>0</v>
      </c>
      <c r="X10">
        <f t="shared" si="7"/>
        <v>0</v>
      </c>
      <c r="Y10" s="13">
        <f t="shared" ca="1" si="8"/>
        <v>0</v>
      </c>
      <c r="Z10" s="10"/>
      <c r="AA10" s="42"/>
      <c r="AB10" s="10"/>
      <c r="AC10">
        <f t="shared" ca="1" si="9"/>
        <v>0</v>
      </c>
      <c r="AD10">
        <f t="shared" si="10"/>
        <v>0</v>
      </c>
      <c r="AE10" s="13">
        <f t="shared" ca="1" si="11"/>
        <v>0</v>
      </c>
      <c r="AF10" s="77">
        <f t="shared" ca="1" si="12"/>
        <v>4</v>
      </c>
      <c r="AJ10" s="16">
        <f t="shared" ca="1" si="13"/>
        <v>4</v>
      </c>
      <c r="AK10" s="16">
        <f t="shared" ca="1" si="14"/>
        <v>0</v>
      </c>
      <c r="AL10" s="16">
        <f t="shared" ca="1" si="15"/>
        <v>0</v>
      </c>
      <c r="AM10" s="16">
        <f t="shared" ca="1" si="16"/>
        <v>0</v>
      </c>
    </row>
    <row r="11" spans="1:39" x14ac:dyDescent="0.25">
      <c r="A11" s="89" t="s">
        <v>69</v>
      </c>
      <c r="B11" s="15" t="s">
        <v>32</v>
      </c>
      <c r="C11" s="17" t="s">
        <v>367</v>
      </c>
      <c r="D11" s="25" t="s">
        <v>96</v>
      </c>
      <c r="E11" s="16" t="s">
        <v>65</v>
      </c>
      <c r="F11" s="16" t="s">
        <v>368</v>
      </c>
      <c r="G11" s="16" t="s">
        <v>227</v>
      </c>
      <c r="H11" s="40"/>
      <c r="N11" s="10">
        <v>36.51</v>
      </c>
      <c r="O11" s="42">
        <v>8</v>
      </c>
      <c r="P11" s="10">
        <v>33</v>
      </c>
      <c r="Q11">
        <f t="shared" ca="1" si="3"/>
        <v>0</v>
      </c>
      <c r="R11">
        <f t="shared" si="4"/>
        <v>0</v>
      </c>
      <c r="S11" s="13">
        <f t="shared" ca="1" si="5"/>
        <v>0</v>
      </c>
      <c r="T11" s="10"/>
      <c r="U11" s="42"/>
      <c r="V11" s="10"/>
      <c r="W11">
        <f t="shared" ca="1" si="6"/>
        <v>0</v>
      </c>
      <c r="X11">
        <f t="shared" si="7"/>
        <v>0</v>
      </c>
      <c r="Y11" s="13">
        <f t="shared" ca="1" si="8"/>
        <v>0</v>
      </c>
      <c r="Z11" s="10"/>
      <c r="AA11" s="42"/>
      <c r="AB11" s="10"/>
      <c r="AC11">
        <f t="shared" ca="1" si="9"/>
        <v>0</v>
      </c>
      <c r="AD11">
        <f t="shared" si="10"/>
        <v>0</v>
      </c>
      <c r="AE11" s="13">
        <f t="shared" ca="1" si="11"/>
        <v>0</v>
      </c>
      <c r="AF11" s="83">
        <f t="shared" ca="1" si="12"/>
        <v>0</v>
      </c>
      <c r="AJ11" s="16">
        <f t="shared" si="13"/>
        <v>0</v>
      </c>
      <c r="AK11" s="16">
        <f t="shared" ca="1" si="14"/>
        <v>0</v>
      </c>
      <c r="AL11" s="16">
        <f t="shared" ca="1" si="15"/>
        <v>0</v>
      </c>
      <c r="AM11" s="16">
        <f t="shared" ca="1" si="16"/>
        <v>0</v>
      </c>
    </row>
    <row r="12" spans="1:39" x14ac:dyDescent="0.25">
      <c r="A12" s="89" t="s">
        <v>69</v>
      </c>
      <c r="B12" s="15" t="s">
        <v>37</v>
      </c>
      <c r="C12" s="17" t="s">
        <v>97</v>
      </c>
      <c r="D12" s="25" t="s">
        <v>63</v>
      </c>
      <c r="E12" s="16" t="s">
        <v>121</v>
      </c>
      <c r="F12" s="16" t="s">
        <v>122</v>
      </c>
      <c r="G12" s="16" t="s">
        <v>123</v>
      </c>
      <c r="H12" s="37">
        <v>26</v>
      </c>
      <c r="I12" s="18">
        <v>10</v>
      </c>
      <c r="J12" s="10">
        <v>26.88</v>
      </c>
      <c r="K12">
        <f t="shared" ca="1" si="0"/>
        <v>0</v>
      </c>
      <c r="L12">
        <f t="shared" si="1"/>
        <v>1</v>
      </c>
      <c r="M12" s="13">
        <f t="shared" ca="1" si="2"/>
        <v>1</v>
      </c>
      <c r="N12" s="10">
        <v>26.88</v>
      </c>
      <c r="O12" s="42"/>
      <c r="P12" s="10"/>
      <c r="Q12">
        <f t="shared" ca="1" si="3"/>
        <v>0</v>
      </c>
      <c r="R12">
        <f t="shared" si="4"/>
        <v>0</v>
      </c>
      <c r="S12" s="13">
        <f t="shared" ca="1" si="5"/>
        <v>0</v>
      </c>
      <c r="T12" s="10"/>
      <c r="U12" s="42"/>
      <c r="V12" s="10"/>
      <c r="W12">
        <f t="shared" ca="1" si="6"/>
        <v>0</v>
      </c>
      <c r="X12">
        <f t="shared" si="7"/>
        <v>0</v>
      </c>
      <c r="Y12" s="13">
        <f t="shared" ca="1" si="8"/>
        <v>0</v>
      </c>
      <c r="Z12" s="10"/>
      <c r="AA12" s="42"/>
      <c r="AB12" s="10"/>
      <c r="AC12">
        <f t="shared" ca="1" si="9"/>
        <v>0</v>
      </c>
      <c r="AD12">
        <f t="shared" si="10"/>
        <v>0</v>
      </c>
      <c r="AE12" s="13">
        <f t="shared" ca="1" si="11"/>
        <v>0</v>
      </c>
      <c r="AF12" s="77">
        <f t="shared" ca="1" si="12"/>
        <v>1</v>
      </c>
      <c r="AJ12" s="16">
        <f t="shared" ca="1" si="13"/>
        <v>1</v>
      </c>
      <c r="AK12" s="16">
        <f t="shared" ca="1" si="14"/>
        <v>0</v>
      </c>
      <c r="AL12" s="16">
        <f t="shared" ca="1" si="15"/>
        <v>0</v>
      </c>
      <c r="AM12" s="16">
        <f t="shared" ca="1" si="16"/>
        <v>0</v>
      </c>
    </row>
    <row r="13" spans="1:39" x14ac:dyDescent="0.25">
      <c r="A13" s="89" t="s">
        <v>69</v>
      </c>
      <c r="B13" s="15" t="s">
        <v>37</v>
      </c>
      <c r="C13" s="17"/>
      <c r="D13" s="25" t="s">
        <v>62</v>
      </c>
      <c r="E13" s="16" t="s">
        <v>152</v>
      </c>
      <c r="F13" s="16" t="s">
        <v>153</v>
      </c>
      <c r="G13" s="16" t="s">
        <v>123</v>
      </c>
      <c r="H13" s="37">
        <v>43.4</v>
      </c>
      <c r="I13" s="18">
        <v>8</v>
      </c>
      <c r="J13" s="10">
        <v>46.17</v>
      </c>
      <c r="K13">
        <f t="shared" ca="1" si="0"/>
        <v>3</v>
      </c>
      <c r="L13">
        <f t="shared" si="1"/>
        <v>1</v>
      </c>
      <c r="M13" s="13">
        <f t="shared" ca="1" si="2"/>
        <v>4</v>
      </c>
      <c r="N13" s="10">
        <v>46.17</v>
      </c>
      <c r="O13" s="42"/>
      <c r="P13" s="10"/>
      <c r="Q13">
        <f t="shared" ca="1" si="3"/>
        <v>0</v>
      </c>
      <c r="R13">
        <f t="shared" si="4"/>
        <v>0</v>
      </c>
      <c r="S13" s="13">
        <f t="shared" ca="1" si="5"/>
        <v>0</v>
      </c>
      <c r="T13" s="10"/>
      <c r="U13" s="42"/>
      <c r="V13" s="10"/>
      <c r="W13">
        <f t="shared" ca="1" si="6"/>
        <v>0</v>
      </c>
      <c r="X13">
        <f t="shared" si="7"/>
        <v>0</v>
      </c>
      <c r="Y13" s="13">
        <f t="shared" ca="1" si="8"/>
        <v>0</v>
      </c>
      <c r="Z13" s="10"/>
      <c r="AA13" s="42"/>
      <c r="AB13" s="10"/>
      <c r="AC13">
        <f t="shared" ca="1" si="9"/>
        <v>0</v>
      </c>
      <c r="AD13">
        <f t="shared" si="10"/>
        <v>0</v>
      </c>
      <c r="AE13" s="13">
        <f t="shared" ca="1" si="11"/>
        <v>0</v>
      </c>
      <c r="AF13" s="77">
        <f t="shared" ca="1" si="12"/>
        <v>4</v>
      </c>
      <c r="AJ13" s="16">
        <f t="shared" ca="1" si="13"/>
        <v>4</v>
      </c>
      <c r="AK13" s="16">
        <f t="shared" ca="1" si="14"/>
        <v>0</v>
      </c>
      <c r="AL13" s="16">
        <f t="shared" ca="1" si="15"/>
        <v>0</v>
      </c>
      <c r="AM13" s="16">
        <f t="shared" ca="1" si="16"/>
        <v>0</v>
      </c>
    </row>
    <row r="14" spans="1:39" x14ac:dyDescent="0.25">
      <c r="A14" s="89" t="s">
        <v>69</v>
      </c>
      <c r="B14" s="15" t="s">
        <v>37</v>
      </c>
      <c r="C14" s="17" t="s">
        <v>163</v>
      </c>
      <c r="D14" s="25" t="s">
        <v>63</v>
      </c>
      <c r="E14" s="16" t="s">
        <v>164</v>
      </c>
      <c r="F14" s="16" t="s">
        <v>165</v>
      </c>
      <c r="G14" s="16" t="s">
        <v>166</v>
      </c>
      <c r="H14" s="37">
        <v>25.21</v>
      </c>
      <c r="I14" s="18">
        <v>10</v>
      </c>
      <c r="J14" s="10">
        <v>21.98</v>
      </c>
      <c r="K14">
        <f t="shared" ca="1" si="0"/>
        <v>0</v>
      </c>
      <c r="L14">
        <f t="shared" si="1"/>
        <v>0</v>
      </c>
      <c r="M14" s="13">
        <f t="shared" ca="1" si="2"/>
        <v>0</v>
      </c>
      <c r="N14" s="10"/>
      <c r="O14" s="42"/>
      <c r="P14" s="10"/>
      <c r="Q14">
        <f t="shared" ca="1" si="3"/>
        <v>0</v>
      </c>
      <c r="R14">
        <f t="shared" si="4"/>
        <v>0</v>
      </c>
      <c r="S14" s="13">
        <f t="shared" ca="1" si="5"/>
        <v>0</v>
      </c>
      <c r="T14" s="10"/>
      <c r="U14" s="42"/>
      <c r="V14" s="10"/>
      <c r="W14">
        <f t="shared" ca="1" si="6"/>
        <v>0</v>
      </c>
      <c r="X14">
        <f t="shared" si="7"/>
        <v>0</v>
      </c>
      <c r="Y14" s="13">
        <f t="shared" ca="1" si="8"/>
        <v>0</v>
      </c>
      <c r="Z14" s="10"/>
      <c r="AA14" s="42"/>
      <c r="AB14" s="10"/>
      <c r="AC14">
        <f t="shared" ca="1" si="9"/>
        <v>0</v>
      </c>
      <c r="AD14">
        <f t="shared" si="10"/>
        <v>0</v>
      </c>
      <c r="AE14" s="13">
        <f t="shared" ca="1" si="11"/>
        <v>0</v>
      </c>
      <c r="AF14" s="77">
        <f t="shared" ca="1" si="12"/>
        <v>0</v>
      </c>
      <c r="AJ14" s="16">
        <f t="shared" ca="1" si="13"/>
        <v>0</v>
      </c>
      <c r="AK14" s="16">
        <f t="shared" ca="1" si="14"/>
        <v>0</v>
      </c>
      <c r="AL14" s="16">
        <f t="shared" ca="1" si="15"/>
        <v>0</v>
      </c>
      <c r="AM14" s="16">
        <f t="shared" ca="1" si="16"/>
        <v>0</v>
      </c>
    </row>
    <row r="15" spans="1:39" x14ac:dyDescent="0.25">
      <c r="A15" s="89" t="s">
        <v>69</v>
      </c>
      <c r="B15" s="43" t="s">
        <v>37</v>
      </c>
      <c r="D15" s="25" t="s">
        <v>62</v>
      </c>
      <c r="E15" s="16" t="s">
        <v>270</v>
      </c>
      <c r="F15" s="16" t="s">
        <v>271</v>
      </c>
      <c r="G15" s="16" t="s">
        <v>272</v>
      </c>
      <c r="H15" s="38">
        <v>29.52</v>
      </c>
      <c r="I15" s="18">
        <v>10</v>
      </c>
      <c r="J15" s="10">
        <v>29.51</v>
      </c>
      <c r="K15">
        <f t="shared" ca="1" si="0"/>
        <v>0</v>
      </c>
      <c r="L15">
        <f t="shared" si="1"/>
        <v>0</v>
      </c>
      <c r="M15" s="13">
        <f t="shared" ca="1" si="2"/>
        <v>0</v>
      </c>
      <c r="N15" s="10"/>
      <c r="O15" s="42">
        <v>10</v>
      </c>
      <c r="P15" s="10">
        <v>30.87</v>
      </c>
      <c r="Q15">
        <f t="shared" ca="1" si="3"/>
        <v>0</v>
      </c>
      <c r="R15">
        <f t="shared" si="4"/>
        <v>1</v>
      </c>
      <c r="S15" s="13">
        <f t="shared" ca="1" si="5"/>
        <v>1</v>
      </c>
      <c r="T15" s="10"/>
      <c r="U15" s="42"/>
      <c r="V15" s="10"/>
      <c r="W15">
        <f t="shared" ca="1" si="6"/>
        <v>0</v>
      </c>
      <c r="X15">
        <f t="shared" si="7"/>
        <v>0</v>
      </c>
      <c r="Y15" s="13">
        <f t="shared" ca="1" si="8"/>
        <v>0</v>
      </c>
      <c r="Z15" s="10"/>
      <c r="AA15" s="42"/>
      <c r="AB15" s="10"/>
      <c r="AC15">
        <f t="shared" ca="1" si="9"/>
        <v>0</v>
      </c>
      <c r="AD15">
        <f t="shared" si="10"/>
        <v>0</v>
      </c>
      <c r="AE15" s="13">
        <f t="shared" ca="1" si="11"/>
        <v>0</v>
      </c>
      <c r="AF15" s="77">
        <f t="shared" ca="1" si="12"/>
        <v>1</v>
      </c>
      <c r="AJ15" s="16">
        <f t="shared" ca="1" si="13"/>
        <v>0</v>
      </c>
      <c r="AK15" s="16">
        <f t="shared" ca="1" si="14"/>
        <v>1</v>
      </c>
      <c r="AL15" s="16">
        <f t="shared" ca="1" si="15"/>
        <v>0</v>
      </c>
      <c r="AM15" s="16">
        <f t="shared" ca="1" si="16"/>
        <v>0</v>
      </c>
    </row>
    <row r="16" spans="1:39" x14ac:dyDescent="0.25">
      <c r="A16" s="89" t="s">
        <v>69</v>
      </c>
      <c r="B16" s="15" t="s">
        <v>37</v>
      </c>
      <c r="C16" s="17" t="s">
        <v>77</v>
      </c>
      <c r="D16" s="25" t="s">
        <v>62</v>
      </c>
      <c r="E16" s="16" t="s">
        <v>290</v>
      </c>
      <c r="F16" s="16" t="s">
        <v>291</v>
      </c>
      <c r="G16" s="16" t="s">
        <v>123</v>
      </c>
      <c r="H16" s="40"/>
      <c r="I16" s="18">
        <v>12</v>
      </c>
      <c r="J16" s="10">
        <v>51.58</v>
      </c>
      <c r="K16">
        <f t="shared" ca="1" si="0"/>
        <v>4</v>
      </c>
      <c r="L16">
        <f t="shared" si="1"/>
        <v>1</v>
      </c>
      <c r="M16" s="13">
        <f t="shared" ca="1" si="2"/>
        <v>5</v>
      </c>
      <c r="N16" s="10">
        <v>51.58</v>
      </c>
      <c r="O16" s="42">
        <v>12</v>
      </c>
      <c r="P16" s="10">
        <v>48.78</v>
      </c>
      <c r="Q16">
        <f t="shared" ca="1" si="3"/>
        <v>3</v>
      </c>
      <c r="R16">
        <f t="shared" si="4"/>
        <v>0</v>
      </c>
      <c r="S16" s="13">
        <f t="shared" ca="1" si="5"/>
        <v>3</v>
      </c>
      <c r="T16" s="10"/>
      <c r="U16" s="42"/>
      <c r="V16" s="10"/>
      <c r="W16">
        <f t="shared" ca="1" si="6"/>
        <v>0</v>
      </c>
      <c r="X16">
        <f t="shared" si="7"/>
        <v>0</v>
      </c>
      <c r="Y16" s="13">
        <f t="shared" ca="1" si="8"/>
        <v>0</v>
      </c>
      <c r="Z16" s="10"/>
      <c r="AA16" s="42"/>
      <c r="AB16" s="10"/>
      <c r="AC16">
        <f t="shared" ca="1" si="9"/>
        <v>0</v>
      </c>
      <c r="AD16">
        <f t="shared" si="10"/>
        <v>0</v>
      </c>
      <c r="AE16" s="13">
        <f t="shared" ca="1" si="11"/>
        <v>0</v>
      </c>
      <c r="AF16" s="77">
        <f t="shared" ca="1" si="12"/>
        <v>8</v>
      </c>
      <c r="AJ16" s="16">
        <f t="shared" ca="1" si="13"/>
        <v>5</v>
      </c>
      <c r="AK16" s="16">
        <f t="shared" ca="1" si="14"/>
        <v>3</v>
      </c>
      <c r="AL16" s="16">
        <f t="shared" ca="1" si="15"/>
        <v>0</v>
      </c>
      <c r="AM16" s="16">
        <f t="shared" ca="1" si="16"/>
        <v>0</v>
      </c>
    </row>
    <row r="17" spans="1:39" x14ac:dyDescent="0.25">
      <c r="A17" s="89" t="s">
        <v>69</v>
      </c>
      <c r="B17" s="15" t="s">
        <v>36</v>
      </c>
      <c r="C17" s="17" t="s">
        <v>347</v>
      </c>
      <c r="D17" s="25" t="s">
        <v>63</v>
      </c>
      <c r="E17" t="s">
        <v>158</v>
      </c>
      <c r="F17" t="s">
        <v>178</v>
      </c>
      <c r="G17" t="s">
        <v>179</v>
      </c>
      <c r="H17" s="37">
        <v>14.21</v>
      </c>
      <c r="I17" s="18">
        <v>10</v>
      </c>
      <c r="J17" s="10">
        <v>17.260000000000002</v>
      </c>
      <c r="K17">
        <f t="shared" ca="1" si="0"/>
        <v>0</v>
      </c>
      <c r="L17">
        <f t="shared" si="1"/>
        <v>1</v>
      </c>
      <c r="M17" s="13">
        <f t="shared" ca="1" si="2"/>
        <v>1</v>
      </c>
      <c r="N17" s="10">
        <v>17.260000000000002</v>
      </c>
      <c r="O17" s="42">
        <v>10</v>
      </c>
      <c r="P17" s="10">
        <v>15.64</v>
      </c>
      <c r="Q17">
        <f t="shared" ca="1" si="3"/>
        <v>0</v>
      </c>
      <c r="R17">
        <f t="shared" si="4"/>
        <v>0</v>
      </c>
      <c r="S17" s="13">
        <f t="shared" ca="1" si="5"/>
        <v>0</v>
      </c>
      <c r="T17" s="10"/>
      <c r="U17" s="42"/>
      <c r="V17" s="10"/>
      <c r="W17">
        <f t="shared" ca="1" si="6"/>
        <v>0</v>
      </c>
      <c r="X17">
        <f t="shared" si="7"/>
        <v>0</v>
      </c>
      <c r="Y17" s="13">
        <f t="shared" ca="1" si="8"/>
        <v>0</v>
      </c>
      <c r="Z17" s="10"/>
      <c r="AA17" s="42"/>
      <c r="AB17" s="10"/>
      <c r="AC17">
        <f t="shared" ca="1" si="9"/>
        <v>0</v>
      </c>
      <c r="AD17">
        <f t="shared" si="10"/>
        <v>0</v>
      </c>
      <c r="AE17" s="13">
        <f t="shared" ca="1" si="11"/>
        <v>0</v>
      </c>
      <c r="AF17" s="77">
        <f t="shared" ca="1" si="12"/>
        <v>1</v>
      </c>
      <c r="AJ17" s="16">
        <f t="shared" ca="1" si="13"/>
        <v>1</v>
      </c>
      <c r="AK17" s="16">
        <f t="shared" ca="1" si="14"/>
        <v>0</v>
      </c>
      <c r="AL17" s="16">
        <f t="shared" ca="1" si="15"/>
        <v>0</v>
      </c>
      <c r="AM17" s="16">
        <f t="shared" ca="1" si="16"/>
        <v>0</v>
      </c>
    </row>
    <row r="18" spans="1:39" x14ac:dyDescent="0.25">
      <c r="A18" s="89" t="s">
        <v>69</v>
      </c>
      <c r="B18" s="43" t="s">
        <v>36</v>
      </c>
      <c r="D18" s="7" t="s">
        <v>63</v>
      </c>
      <c r="E18" s="16" t="s">
        <v>303</v>
      </c>
      <c r="F18" s="16" t="s">
        <v>298</v>
      </c>
      <c r="G18" s="16" t="s">
        <v>108</v>
      </c>
      <c r="H18" s="38">
        <v>20.95</v>
      </c>
      <c r="I18" s="18">
        <v>10</v>
      </c>
      <c r="J18" s="10">
        <v>24.18</v>
      </c>
      <c r="K18">
        <f t="shared" ca="1" si="0"/>
        <v>0</v>
      </c>
      <c r="L18">
        <f t="shared" si="1"/>
        <v>1</v>
      </c>
      <c r="M18" s="13">
        <f t="shared" ca="1" si="2"/>
        <v>1</v>
      </c>
      <c r="N18" s="10">
        <v>24.18</v>
      </c>
      <c r="O18" s="42">
        <v>8</v>
      </c>
      <c r="P18" s="10">
        <v>24.91</v>
      </c>
      <c r="Q18">
        <f t="shared" ca="1" si="3"/>
        <v>1</v>
      </c>
      <c r="R18">
        <f t="shared" si="4"/>
        <v>1</v>
      </c>
      <c r="S18" s="13">
        <f t="shared" ca="1" si="5"/>
        <v>2</v>
      </c>
      <c r="T18" s="10"/>
      <c r="U18" s="42"/>
      <c r="V18" s="10"/>
      <c r="W18">
        <f t="shared" ca="1" si="6"/>
        <v>0</v>
      </c>
      <c r="X18">
        <f t="shared" si="7"/>
        <v>0</v>
      </c>
      <c r="Y18" s="13">
        <f t="shared" ca="1" si="8"/>
        <v>0</v>
      </c>
      <c r="Z18" s="10"/>
      <c r="AA18" s="42"/>
      <c r="AB18" s="10"/>
      <c r="AC18">
        <f t="shared" ca="1" si="9"/>
        <v>0</v>
      </c>
      <c r="AD18">
        <f t="shared" si="10"/>
        <v>0</v>
      </c>
      <c r="AE18" s="13">
        <f t="shared" ca="1" si="11"/>
        <v>0</v>
      </c>
      <c r="AF18" s="77">
        <f t="shared" ca="1" si="12"/>
        <v>3</v>
      </c>
      <c r="AJ18" s="16">
        <f t="shared" ca="1" si="13"/>
        <v>1</v>
      </c>
      <c r="AK18" s="16">
        <f t="shared" ca="1" si="14"/>
        <v>2</v>
      </c>
      <c r="AL18" s="16">
        <f t="shared" ca="1" si="15"/>
        <v>0</v>
      </c>
      <c r="AM18" s="16">
        <f t="shared" ca="1" si="16"/>
        <v>0</v>
      </c>
    </row>
    <row r="19" spans="1:39" x14ac:dyDescent="0.25">
      <c r="A19" s="89" t="s">
        <v>69</v>
      </c>
      <c r="B19" s="15" t="s">
        <v>36</v>
      </c>
      <c r="C19" s="27">
        <v>11</v>
      </c>
      <c r="D19" s="7" t="s">
        <v>63</v>
      </c>
      <c r="E19" s="16" t="s">
        <v>356</v>
      </c>
      <c r="F19" s="16" t="s">
        <v>357</v>
      </c>
      <c r="G19" s="16" t="s">
        <v>354</v>
      </c>
      <c r="H19" s="38"/>
      <c r="N19" s="10"/>
      <c r="O19" s="42">
        <v>10</v>
      </c>
      <c r="P19" s="10">
        <v>11.26</v>
      </c>
      <c r="Q19">
        <f t="shared" ca="1" si="3"/>
        <v>0</v>
      </c>
      <c r="R19">
        <f t="shared" si="4"/>
        <v>1</v>
      </c>
      <c r="S19" s="13">
        <f t="shared" ca="1" si="5"/>
        <v>1</v>
      </c>
      <c r="T19" s="10"/>
      <c r="U19" s="42"/>
      <c r="V19" s="10"/>
      <c r="W19">
        <f t="shared" ca="1" si="6"/>
        <v>0</v>
      </c>
      <c r="X19">
        <f t="shared" si="7"/>
        <v>0</v>
      </c>
      <c r="Y19" s="13">
        <f t="shared" ca="1" si="8"/>
        <v>0</v>
      </c>
      <c r="Z19" s="10"/>
      <c r="AA19" s="42"/>
      <c r="AB19" s="10"/>
      <c r="AC19">
        <f t="shared" ca="1" si="9"/>
        <v>0</v>
      </c>
      <c r="AD19">
        <f t="shared" si="10"/>
        <v>0</v>
      </c>
      <c r="AE19" s="13">
        <f t="shared" ca="1" si="11"/>
        <v>0</v>
      </c>
      <c r="AF19" s="83">
        <f t="shared" ca="1" si="12"/>
        <v>1</v>
      </c>
      <c r="AJ19" s="16">
        <f t="shared" si="13"/>
        <v>0</v>
      </c>
      <c r="AK19" s="16">
        <f t="shared" ca="1" si="14"/>
        <v>1</v>
      </c>
      <c r="AL19" s="16">
        <f t="shared" ca="1" si="15"/>
        <v>0</v>
      </c>
      <c r="AM19" s="16">
        <f t="shared" ca="1" si="16"/>
        <v>0</v>
      </c>
    </row>
    <row r="20" spans="1:39" x14ac:dyDescent="0.25">
      <c r="A20" s="89" t="s">
        <v>69</v>
      </c>
      <c r="B20" s="15" t="s">
        <v>36</v>
      </c>
      <c r="C20" s="27" t="s">
        <v>99</v>
      </c>
      <c r="D20" s="7" t="s">
        <v>63</v>
      </c>
      <c r="E20" s="16" t="s">
        <v>136</v>
      </c>
      <c r="F20" s="16" t="s">
        <v>366</v>
      </c>
      <c r="G20" s="16" t="s">
        <v>354</v>
      </c>
      <c r="H20" s="38"/>
      <c r="N20" s="10"/>
      <c r="O20" s="42">
        <v>10</v>
      </c>
      <c r="P20" s="10">
        <v>9.77</v>
      </c>
      <c r="Q20">
        <f t="shared" ca="1" si="3"/>
        <v>0</v>
      </c>
      <c r="R20">
        <f t="shared" si="4"/>
        <v>1</v>
      </c>
      <c r="S20" s="13">
        <f t="shared" ca="1" si="5"/>
        <v>1</v>
      </c>
      <c r="T20" s="10"/>
      <c r="U20" s="42"/>
      <c r="V20" s="10"/>
      <c r="W20">
        <f t="shared" ca="1" si="6"/>
        <v>0</v>
      </c>
      <c r="X20">
        <f t="shared" si="7"/>
        <v>0</v>
      </c>
      <c r="Y20" s="13">
        <f t="shared" ca="1" si="8"/>
        <v>0</v>
      </c>
      <c r="Z20" s="10"/>
      <c r="AA20" s="42"/>
      <c r="AB20" s="10"/>
      <c r="AC20">
        <f t="shared" ca="1" si="9"/>
        <v>0</v>
      </c>
      <c r="AD20">
        <f t="shared" si="10"/>
        <v>0</v>
      </c>
      <c r="AE20" s="13">
        <f t="shared" ca="1" si="11"/>
        <v>0</v>
      </c>
      <c r="AF20" s="83">
        <f t="shared" ca="1" si="12"/>
        <v>1</v>
      </c>
      <c r="AJ20" s="16">
        <f t="shared" si="13"/>
        <v>0</v>
      </c>
      <c r="AK20" s="16">
        <f t="shared" ca="1" si="14"/>
        <v>1</v>
      </c>
      <c r="AL20" s="16">
        <f t="shared" ca="1" si="15"/>
        <v>0</v>
      </c>
      <c r="AM20" s="16">
        <f t="shared" ca="1" si="16"/>
        <v>0</v>
      </c>
    </row>
    <row r="21" spans="1:39" x14ac:dyDescent="0.25">
      <c r="A21" s="89" t="s">
        <v>69</v>
      </c>
      <c r="B21" s="15" t="s">
        <v>41</v>
      </c>
      <c r="C21" s="17"/>
      <c r="D21" s="25" t="s">
        <v>101</v>
      </c>
      <c r="E21" s="16" t="s">
        <v>104</v>
      </c>
      <c r="F21" s="16" t="s">
        <v>105</v>
      </c>
      <c r="G21" s="16" t="s">
        <v>108</v>
      </c>
      <c r="H21" s="37"/>
      <c r="I21" s="18">
        <v>10</v>
      </c>
      <c r="J21" s="10">
        <v>30.63</v>
      </c>
      <c r="K21">
        <f t="shared" ca="1" si="0"/>
        <v>3</v>
      </c>
      <c r="L21">
        <f t="shared" si="1"/>
        <v>1</v>
      </c>
      <c r="M21" s="13">
        <f t="shared" ca="1" si="2"/>
        <v>4</v>
      </c>
      <c r="N21" s="10">
        <v>30.63</v>
      </c>
      <c r="O21" s="42"/>
      <c r="P21" s="10"/>
      <c r="Q21">
        <f t="shared" ca="1" si="3"/>
        <v>0</v>
      </c>
      <c r="R21">
        <f t="shared" si="4"/>
        <v>0</v>
      </c>
      <c r="S21" s="13">
        <f t="shared" ca="1" si="5"/>
        <v>0</v>
      </c>
      <c r="T21" s="10"/>
      <c r="U21" s="42"/>
      <c r="V21" s="10"/>
      <c r="W21">
        <f t="shared" ca="1" si="6"/>
        <v>0</v>
      </c>
      <c r="X21">
        <f t="shared" si="7"/>
        <v>0</v>
      </c>
      <c r="Y21" s="13">
        <f t="shared" ca="1" si="8"/>
        <v>0</v>
      </c>
      <c r="Z21" s="10"/>
      <c r="AA21" s="42"/>
      <c r="AB21" s="10"/>
      <c r="AC21">
        <f t="shared" ca="1" si="9"/>
        <v>0</v>
      </c>
      <c r="AD21">
        <f t="shared" si="10"/>
        <v>0</v>
      </c>
      <c r="AE21" s="13">
        <f t="shared" ca="1" si="11"/>
        <v>0</v>
      </c>
      <c r="AF21" s="77">
        <f t="shared" ca="1" si="12"/>
        <v>4</v>
      </c>
      <c r="AJ21" s="16">
        <f t="shared" ca="1" si="13"/>
        <v>4</v>
      </c>
      <c r="AK21" s="16">
        <f t="shared" ca="1" si="14"/>
        <v>0</v>
      </c>
      <c r="AL21" s="16">
        <f t="shared" ca="1" si="15"/>
        <v>0</v>
      </c>
      <c r="AM21" s="16">
        <f t="shared" ca="1" si="16"/>
        <v>0</v>
      </c>
    </row>
    <row r="22" spans="1:39" x14ac:dyDescent="0.25">
      <c r="A22" s="89" t="s">
        <v>69</v>
      </c>
      <c r="B22" s="15" t="s">
        <v>41</v>
      </c>
      <c r="C22" s="17"/>
      <c r="D22" s="25" t="s">
        <v>101</v>
      </c>
      <c r="E22" s="16" t="s">
        <v>350</v>
      </c>
      <c r="F22" s="16" t="s">
        <v>289</v>
      </c>
      <c r="G22" s="16" t="s">
        <v>123</v>
      </c>
      <c r="H22" s="37">
        <v>34.81</v>
      </c>
      <c r="I22" s="18">
        <v>8</v>
      </c>
      <c r="J22" s="10">
        <v>35.020000000000003</v>
      </c>
      <c r="K22">
        <f t="shared" ca="1" si="0"/>
        <v>6</v>
      </c>
      <c r="L22">
        <f t="shared" si="1"/>
        <v>1</v>
      </c>
      <c r="M22" s="13">
        <f t="shared" ca="1" si="2"/>
        <v>7</v>
      </c>
      <c r="N22" s="10">
        <v>35.020000000000003</v>
      </c>
      <c r="O22" s="42">
        <v>8</v>
      </c>
      <c r="P22" s="10">
        <v>43.4</v>
      </c>
      <c r="Q22">
        <f t="shared" ca="1" si="3"/>
        <v>6</v>
      </c>
      <c r="R22">
        <f t="shared" si="4"/>
        <v>1</v>
      </c>
      <c r="S22" s="13">
        <f t="shared" ca="1" si="5"/>
        <v>7</v>
      </c>
      <c r="T22" s="10"/>
      <c r="U22" s="42"/>
      <c r="V22" s="10"/>
      <c r="W22">
        <f t="shared" ca="1" si="6"/>
        <v>0</v>
      </c>
      <c r="X22">
        <f t="shared" si="7"/>
        <v>0</v>
      </c>
      <c r="Y22" s="13">
        <f t="shared" ca="1" si="8"/>
        <v>0</v>
      </c>
      <c r="Z22" s="10"/>
      <c r="AA22" s="42"/>
      <c r="AB22" s="10"/>
      <c r="AC22">
        <f t="shared" ca="1" si="9"/>
        <v>0</v>
      </c>
      <c r="AD22">
        <f t="shared" si="10"/>
        <v>0</v>
      </c>
      <c r="AE22" s="13">
        <f t="shared" ca="1" si="11"/>
        <v>0</v>
      </c>
      <c r="AF22" s="77">
        <f t="shared" ca="1" si="12"/>
        <v>14</v>
      </c>
      <c r="AJ22" s="16">
        <f t="shared" ca="1" si="13"/>
        <v>7</v>
      </c>
      <c r="AK22" s="16">
        <f t="shared" ca="1" si="14"/>
        <v>7</v>
      </c>
      <c r="AL22" s="16">
        <f t="shared" ca="1" si="15"/>
        <v>0</v>
      </c>
      <c r="AM22" s="16">
        <f t="shared" ca="1" si="16"/>
        <v>0</v>
      </c>
    </row>
    <row r="23" spans="1:39" x14ac:dyDescent="0.25">
      <c r="A23" s="89" t="s">
        <v>69</v>
      </c>
      <c r="B23" s="15" t="s">
        <v>41</v>
      </c>
      <c r="C23" s="17" t="s">
        <v>100</v>
      </c>
      <c r="D23" s="25" t="s">
        <v>101</v>
      </c>
      <c r="E23" s="16" t="s">
        <v>358</v>
      </c>
      <c r="F23" s="16" t="s">
        <v>359</v>
      </c>
      <c r="G23" s="16" t="s">
        <v>354</v>
      </c>
      <c r="H23" s="37"/>
      <c r="N23" s="10"/>
      <c r="O23" s="42">
        <v>8</v>
      </c>
      <c r="P23" s="10">
        <v>16.41</v>
      </c>
      <c r="Q23">
        <f t="shared" ca="1" si="3"/>
        <v>0</v>
      </c>
      <c r="R23">
        <f t="shared" si="4"/>
        <v>1</v>
      </c>
      <c r="S23" s="13">
        <f t="shared" ca="1" si="5"/>
        <v>1</v>
      </c>
      <c r="T23" s="10"/>
      <c r="U23" s="42"/>
      <c r="V23" s="10"/>
      <c r="W23">
        <f t="shared" ca="1" si="6"/>
        <v>0</v>
      </c>
      <c r="X23">
        <f t="shared" si="7"/>
        <v>0</v>
      </c>
      <c r="Y23" s="13">
        <f t="shared" ca="1" si="8"/>
        <v>0</v>
      </c>
      <c r="Z23" s="10"/>
      <c r="AA23" s="42"/>
      <c r="AB23" s="10"/>
      <c r="AC23">
        <f t="shared" ca="1" si="9"/>
        <v>0</v>
      </c>
      <c r="AD23">
        <f t="shared" si="10"/>
        <v>0</v>
      </c>
      <c r="AE23" s="13">
        <f t="shared" ca="1" si="11"/>
        <v>0</v>
      </c>
      <c r="AF23" s="83">
        <f t="shared" ca="1" si="12"/>
        <v>1</v>
      </c>
      <c r="AJ23" s="16">
        <f t="shared" si="13"/>
        <v>0</v>
      </c>
      <c r="AK23" s="16">
        <f t="shared" ca="1" si="14"/>
        <v>1</v>
      </c>
      <c r="AL23" s="16">
        <f t="shared" ca="1" si="15"/>
        <v>0</v>
      </c>
      <c r="AM23" s="16">
        <f t="shared" ca="1" si="16"/>
        <v>0</v>
      </c>
    </row>
    <row r="24" spans="1:39" x14ac:dyDescent="0.25">
      <c r="A24" s="89" t="s">
        <v>69</v>
      </c>
      <c r="B24" s="15" t="s">
        <v>35</v>
      </c>
      <c r="C24" s="17"/>
      <c r="D24" s="25" t="s">
        <v>62</v>
      </c>
      <c r="E24" s="16" t="s">
        <v>139</v>
      </c>
      <c r="F24" s="16" t="s">
        <v>140</v>
      </c>
      <c r="G24" s="16" t="s">
        <v>141</v>
      </c>
      <c r="H24" s="37">
        <v>49.81</v>
      </c>
      <c r="I24" s="18">
        <v>12</v>
      </c>
      <c r="J24" s="10">
        <v>46.78</v>
      </c>
      <c r="K24">
        <f t="shared" ca="1" si="0"/>
        <v>4</v>
      </c>
      <c r="L24">
        <f t="shared" si="1"/>
        <v>0</v>
      </c>
      <c r="M24" s="13">
        <f t="shared" ca="1" si="2"/>
        <v>4</v>
      </c>
      <c r="N24" s="10"/>
      <c r="O24" s="42"/>
      <c r="P24" s="10"/>
      <c r="Q24">
        <f t="shared" ca="1" si="3"/>
        <v>0</v>
      </c>
      <c r="R24">
        <f t="shared" si="4"/>
        <v>0</v>
      </c>
      <c r="S24" s="13">
        <f t="shared" ca="1" si="5"/>
        <v>0</v>
      </c>
      <c r="T24" s="10"/>
      <c r="U24" s="42"/>
      <c r="V24" s="10"/>
      <c r="W24">
        <f t="shared" ca="1" si="6"/>
        <v>0</v>
      </c>
      <c r="X24">
        <f t="shared" si="7"/>
        <v>0</v>
      </c>
      <c r="Y24" s="13">
        <f t="shared" ca="1" si="8"/>
        <v>0</v>
      </c>
      <c r="Z24" s="10"/>
      <c r="AA24" s="42"/>
      <c r="AB24" s="10"/>
      <c r="AC24">
        <f t="shared" ca="1" si="9"/>
        <v>0</v>
      </c>
      <c r="AD24">
        <f t="shared" si="10"/>
        <v>0</v>
      </c>
      <c r="AE24" s="13">
        <f t="shared" ca="1" si="11"/>
        <v>0</v>
      </c>
      <c r="AF24" s="77">
        <f t="shared" ca="1" si="12"/>
        <v>4</v>
      </c>
      <c r="AJ24" s="16">
        <f t="shared" ca="1" si="13"/>
        <v>4</v>
      </c>
      <c r="AK24" s="16">
        <f t="shared" ca="1" si="14"/>
        <v>0</v>
      </c>
      <c r="AL24" s="16">
        <f t="shared" ca="1" si="15"/>
        <v>0</v>
      </c>
      <c r="AM24" s="16">
        <f t="shared" ca="1" si="16"/>
        <v>0</v>
      </c>
    </row>
    <row r="25" spans="1:39" x14ac:dyDescent="0.25">
      <c r="A25" s="89" t="s">
        <v>69</v>
      </c>
      <c r="B25" s="48" t="s">
        <v>35</v>
      </c>
      <c r="C25" s="24"/>
      <c r="D25" s="26" t="s">
        <v>62</v>
      </c>
      <c r="E25" s="16" t="s">
        <v>235</v>
      </c>
      <c r="F25" s="16" t="s">
        <v>70</v>
      </c>
      <c r="G25" s="16" t="s">
        <v>236</v>
      </c>
      <c r="H25" s="38"/>
      <c r="I25" s="18">
        <v>8</v>
      </c>
      <c r="J25" s="10">
        <v>21.92</v>
      </c>
      <c r="K25">
        <f t="shared" ca="1" si="0"/>
        <v>0</v>
      </c>
      <c r="L25">
        <f t="shared" si="1"/>
        <v>1</v>
      </c>
      <c r="M25" s="13">
        <f t="shared" ca="1" si="2"/>
        <v>1</v>
      </c>
      <c r="N25" s="10">
        <v>21.92</v>
      </c>
      <c r="O25" s="42">
        <v>8</v>
      </c>
      <c r="P25" s="10">
        <v>22.26</v>
      </c>
      <c r="Q25">
        <f t="shared" ca="1" si="3"/>
        <v>0</v>
      </c>
      <c r="R25">
        <f t="shared" si="4"/>
        <v>1</v>
      </c>
      <c r="S25" s="13">
        <f t="shared" ca="1" si="5"/>
        <v>1</v>
      </c>
      <c r="T25" s="10"/>
      <c r="U25" s="42"/>
      <c r="V25" s="10"/>
      <c r="W25">
        <f t="shared" ca="1" si="6"/>
        <v>0</v>
      </c>
      <c r="X25">
        <f t="shared" si="7"/>
        <v>0</v>
      </c>
      <c r="Y25" s="13">
        <f t="shared" ca="1" si="8"/>
        <v>0</v>
      </c>
      <c r="Z25" s="10"/>
      <c r="AA25" s="42"/>
      <c r="AB25" s="10"/>
      <c r="AC25">
        <f t="shared" ca="1" si="9"/>
        <v>0</v>
      </c>
      <c r="AD25">
        <f t="shared" si="10"/>
        <v>0</v>
      </c>
      <c r="AE25" s="13">
        <f t="shared" ca="1" si="11"/>
        <v>0</v>
      </c>
      <c r="AF25" s="83">
        <f t="shared" ca="1" si="12"/>
        <v>2</v>
      </c>
      <c r="AJ25" s="16">
        <f t="shared" ca="1" si="13"/>
        <v>1</v>
      </c>
      <c r="AK25" s="16">
        <f t="shared" ca="1" si="14"/>
        <v>1</v>
      </c>
      <c r="AL25" s="16">
        <f t="shared" ca="1" si="15"/>
        <v>0</v>
      </c>
      <c r="AM25" s="16">
        <f t="shared" ca="1" si="16"/>
        <v>0</v>
      </c>
    </row>
    <row r="26" spans="1:39" x14ac:dyDescent="0.25">
      <c r="A26" s="89" t="s">
        <v>69</v>
      </c>
      <c r="B26" s="43" t="s">
        <v>35</v>
      </c>
      <c r="D26" s="7" t="s">
        <v>62</v>
      </c>
      <c r="E26" s="16" t="s">
        <v>249</v>
      </c>
      <c r="F26" s="16" t="s">
        <v>250</v>
      </c>
      <c r="G26" s="16" t="s">
        <v>200</v>
      </c>
      <c r="H26" s="39">
        <v>29.75</v>
      </c>
      <c r="I26" s="18">
        <v>10</v>
      </c>
      <c r="J26" s="10">
        <v>30.22</v>
      </c>
      <c r="K26">
        <f t="shared" ca="1" si="0"/>
        <v>1</v>
      </c>
      <c r="L26">
        <f t="shared" si="1"/>
        <v>1</v>
      </c>
      <c r="M26" s="13">
        <f t="shared" ca="1" si="2"/>
        <v>2</v>
      </c>
      <c r="N26" s="10">
        <v>30.22</v>
      </c>
      <c r="O26" s="42"/>
      <c r="P26" s="10"/>
      <c r="Q26">
        <f t="shared" ca="1" si="3"/>
        <v>0</v>
      </c>
      <c r="R26">
        <f t="shared" si="4"/>
        <v>0</v>
      </c>
      <c r="S26" s="13">
        <f t="shared" ca="1" si="5"/>
        <v>0</v>
      </c>
      <c r="T26" s="10"/>
      <c r="U26" s="42"/>
      <c r="V26" s="10"/>
      <c r="W26">
        <f t="shared" ca="1" si="6"/>
        <v>0</v>
      </c>
      <c r="X26">
        <f t="shared" si="7"/>
        <v>0</v>
      </c>
      <c r="Y26" s="13">
        <f t="shared" ca="1" si="8"/>
        <v>0</v>
      </c>
      <c r="Z26" s="10"/>
      <c r="AA26" s="42"/>
      <c r="AB26" s="10"/>
      <c r="AC26">
        <f t="shared" ca="1" si="9"/>
        <v>0</v>
      </c>
      <c r="AD26">
        <f t="shared" si="10"/>
        <v>0</v>
      </c>
      <c r="AE26" s="13">
        <f t="shared" ca="1" si="11"/>
        <v>0</v>
      </c>
      <c r="AF26" s="77">
        <f t="shared" ca="1" si="12"/>
        <v>2</v>
      </c>
      <c r="AJ26" s="16">
        <f t="shared" ca="1" si="13"/>
        <v>2</v>
      </c>
      <c r="AK26" s="16">
        <f t="shared" ca="1" si="14"/>
        <v>0</v>
      </c>
      <c r="AL26" s="16">
        <f t="shared" ca="1" si="15"/>
        <v>0</v>
      </c>
      <c r="AM26" s="16">
        <f t="shared" ca="1" si="16"/>
        <v>0</v>
      </c>
    </row>
    <row r="27" spans="1:39" x14ac:dyDescent="0.25">
      <c r="A27" s="89" t="s">
        <v>69</v>
      </c>
      <c r="B27" s="15" t="s">
        <v>35</v>
      </c>
      <c r="C27" s="17"/>
      <c r="D27" s="25" t="s">
        <v>62</v>
      </c>
      <c r="E27" s="16" t="s">
        <v>170</v>
      </c>
      <c r="F27" s="16" t="s">
        <v>171</v>
      </c>
      <c r="G27" t="s">
        <v>172</v>
      </c>
      <c r="H27" s="37"/>
      <c r="I27" s="18">
        <v>10</v>
      </c>
      <c r="J27" s="10">
        <v>15.01</v>
      </c>
      <c r="K27">
        <f t="shared" ca="1" si="0"/>
        <v>0</v>
      </c>
      <c r="L27">
        <f t="shared" si="1"/>
        <v>1</v>
      </c>
      <c r="M27" s="13">
        <f t="shared" ca="1" si="2"/>
        <v>1</v>
      </c>
      <c r="N27" s="10">
        <v>15.01</v>
      </c>
      <c r="O27" s="42">
        <v>10</v>
      </c>
      <c r="P27" s="10">
        <v>17.04</v>
      </c>
      <c r="Q27">
        <f t="shared" ca="1" si="3"/>
        <v>0</v>
      </c>
      <c r="R27">
        <f t="shared" si="4"/>
        <v>1</v>
      </c>
      <c r="S27" s="13">
        <f t="shared" ca="1" si="5"/>
        <v>1</v>
      </c>
      <c r="T27" s="10"/>
      <c r="U27" s="10"/>
      <c r="V27" s="10"/>
      <c r="W27">
        <f t="shared" ca="1" si="6"/>
        <v>0</v>
      </c>
      <c r="X27">
        <f t="shared" si="7"/>
        <v>0</v>
      </c>
      <c r="Y27" s="13">
        <f t="shared" ca="1" si="8"/>
        <v>0</v>
      </c>
      <c r="Z27" s="10"/>
      <c r="AA27" s="10"/>
      <c r="AB27" s="10"/>
      <c r="AC27">
        <f t="shared" ca="1" si="9"/>
        <v>0</v>
      </c>
      <c r="AD27">
        <f t="shared" si="10"/>
        <v>0</v>
      </c>
      <c r="AE27" s="13">
        <f t="shared" ca="1" si="11"/>
        <v>0</v>
      </c>
      <c r="AF27" s="77">
        <f t="shared" ca="1" si="12"/>
        <v>2</v>
      </c>
      <c r="AJ27" s="16">
        <f t="shared" ca="1" si="13"/>
        <v>1</v>
      </c>
      <c r="AK27" s="16">
        <f t="shared" ca="1" si="14"/>
        <v>1</v>
      </c>
      <c r="AL27" s="16">
        <f t="shared" ca="1" si="15"/>
        <v>0</v>
      </c>
      <c r="AM27" s="16">
        <f t="shared" ca="1" si="16"/>
        <v>0</v>
      </c>
    </row>
    <row r="28" spans="1:39" x14ac:dyDescent="0.25">
      <c r="A28" s="89" t="s">
        <v>69</v>
      </c>
      <c r="B28" s="15" t="s">
        <v>35</v>
      </c>
      <c r="C28" s="17"/>
      <c r="D28" s="25" t="s">
        <v>62</v>
      </c>
      <c r="E28" s="16" t="s">
        <v>150</v>
      </c>
      <c r="F28" s="16" t="s">
        <v>160</v>
      </c>
      <c r="G28" s="16" t="s">
        <v>179</v>
      </c>
      <c r="H28" s="37"/>
      <c r="N28" s="10">
        <v>14.6</v>
      </c>
      <c r="O28" s="42">
        <v>10</v>
      </c>
      <c r="P28" s="10">
        <v>19.850000000000001</v>
      </c>
      <c r="Q28">
        <f t="shared" ca="1" si="3"/>
        <v>0</v>
      </c>
      <c r="R28">
        <f t="shared" si="4"/>
        <v>1</v>
      </c>
      <c r="S28" s="13">
        <f t="shared" ca="1" si="5"/>
        <v>1</v>
      </c>
      <c r="T28" s="10"/>
      <c r="U28" s="10"/>
      <c r="V28" s="10"/>
      <c r="W28">
        <f t="shared" ref="W28:W29" ca="1" si="59">IF(B28="",0,VLOOKUP(V28,INDIRECT($A28&amp;$B28),COLUMNS(INDIRECT($A28&amp;$B28))))</f>
        <v>0</v>
      </c>
      <c r="X28">
        <f t="shared" ref="X28:X29" si="60">IF(AND(V28&gt;0,T28="No PB"),1,IF(V28&gt;T28,1,0))</f>
        <v>0</v>
      </c>
      <c r="Y28" s="13">
        <f t="shared" ref="Y28:Y29" ca="1" si="61">W28+X28</f>
        <v>0</v>
      </c>
      <c r="Z28" s="10"/>
      <c r="AA28" s="42"/>
      <c r="AB28" s="10"/>
      <c r="AC28">
        <f t="shared" ref="AC28:AC29" ca="1" si="62">IF(B28="",0,VLOOKUP(AB28,INDIRECT($A28&amp;$B28),COLUMNS(INDIRECT($A28&amp;$B28))))</f>
        <v>0</v>
      </c>
      <c r="AD28">
        <f t="shared" ref="AD28:AD29" si="63">IF(AND(AB28&gt;0,Z28="No PB"),1,IF(AB28&gt;Z28,1,0))</f>
        <v>0</v>
      </c>
      <c r="AE28" s="13">
        <f t="shared" ref="AE28:AE29" ca="1" si="64">AC28+AD28</f>
        <v>0</v>
      </c>
      <c r="AF28" s="77">
        <f t="shared" ref="AF28:AF29" ca="1" si="65">LARGE(AJ28:AM28,1)+LARGE(AJ28:AM28,2)+LARGE(AJ28:AM28,3)</f>
        <v>1</v>
      </c>
      <c r="AJ28" s="16">
        <f t="shared" ref="AJ28:AJ29" si="66">M28</f>
        <v>0</v>
      </c>
      <c r="AK28" s="16">
        <f t="shared" ref="AK28:AK29" ca="1" si="67">S28</f>
        <v>1</v>
      </c>
      <c r="AL28" s="16">
        <f t="shared" ref="AL28:AL29" ca="1" si="68">Y28</f>
        <v>0</v>
      </c>
      <c r="AM28" s="16">
        <f t="shared" ref="AM28:AM29" ca="1" si="69">AE28</f>
        <v>0</v>
      </c>
    </row>
    <row r="29" spans="1:39" x14ac:dyDescent="0.25">
      <c r="A29" s="89" t="s">
        <v>69</v>
      </c>
      <c r="B29" s="15" t="s">
        <v>35</v>
      </c>
      <c r="C29" s="17"/>
      <c r="D29" s="25" t="s">
        <v>62</v>
      </c>
      <c r="E29" s="16" t="s">
        <v>306</v>
      </c>
      <c r="F29" s="16" t="s">
        <v>61</v>
      </c>
      <c r="G29" s="16" t="s">
        <v>409</v>
      </c>
      <c r="H29" s="37"/>
      <c r="N29" s="10"/>
      <c r="O29" s="42">
        <v>8</v>
      </c>
      <c r="P29" s="10">
        <v>17.91</v>
      </c>
      <c r="Q29">
        <f t="shared" ref="Q29" ca="1" si="70">IF(B29="",0,VLOOKUP(P29,INDIRECT($A29&amp;$B29),COLUMNS(INDIRECT($A29&amp;$B29))))</f>
        <v>0</v>
      </c>
      <c r="R29">
        <f t="shared" ref="R29" si="71">IF(AND(P29&gt;0,N29="No PB"),1,IF(P29&gt;N29,1,0))</f>
        <v>1</v>
      </c>
      <c r="S29" s="13">
        <f t="shared" ref="S29" ca="1" si="72">Q29+R29</f>
        <v>1</v>
      </c>
      <c r="T29" s="10"/>
      <c r="U29" s="42"/>
      <c r="V29" s="10"/>
      <c r="W29">
        <f t="shared" ca="1" si="59"/>
        <v>0</v>
      </c>
      <c r="X29">
        <f t="shared" si="60"/>
        <v>0</v>
      </c>
      <c r="Y29" s="13">
        <f t="shared" ca="1" si="61"/>
        <v>0</v>
      </c>
      <c r="Z29" s="10"/>
      <c r="AA29" s="42"/>
      <c r="AB29" s="10"/>
      <c r="AC29">
        <f t="shared" ca="1" si="62"/>
        <v>0</v>
      </c>
      <c r="AD29">
        <f t="shared" si="63"/>
        <v>0</v>
      </c>
      <c r="AE29" s="13">
        <f t="shared" ca="1" si="64"/>
        <v>0</v>
      </c>
      <c r="AF29" s="83">
        <f t="shared" ca="1" si="65"/>
        <v>1</v>
      </c>
      <c r="AJ29" s="16">
        <f t="shared" si="66"/>
        <v>0</v>
      </c>
      <c r="AK29" s="16">
        <f t="shared" ca="1" si="67"/>
        <v>1</v>
      </c>
      <c r="AL29" s="16">
        <f t="shared" ca="1" si="68"/>
        <v>0</v>
      </c>
      <c r="AM29" s="16">
        <f t="shared" ca="1" si="69"/>
        <v>0</v>
      </c>
    </row>
    <row r="30" spans="1:39" x14ac:dyDescent="0.25">
      <c r="A30" s="89" t="s">
        <v>69</v>
      </c>
      <c r="B30" s="15" t="s">
        <v>35</v>
      </c>
      <c r="D30" s="7" t="s">
        <v>62</v>
      </c>
      <c r="E30" s="16" t="s">
        <v>355</v>
      </c>
      <c r="F30" s="16" t="s">
        <v>226</v>
      </c>
      <c r="G30" s="16" t="s">
        <v>227</v>
      </c>
      <c r="H30" s="38"/>
      <c r="N30" s="10"/>
      <c r="O30" s="42">
        <v>10</v>
      </c>
      <c r="P30" s="10">
        <v>30.65</v>
      </c>
      <c r="Q30">
        <f ca="1">IF(B30="",0,VLOOKUP(P30,INDIRECT($A30&amp;$B30),COLUMNS(INDIRECT($A30&amp;$B30))))</f>
        <v>1</v>
      </c>
      <c r="R30">
        <f>IF(AND(P30&gt;0,N30="No PB"),1,IF(P30&gt;N30,1,0))</f>
        <v>1</v>
      </c>
      <c r="S30" s="13">
        <f ca="1">Q30+R30</f>
        <v>2</v>
      </c>
      <c r="T30" s="10"/>
      <c r="U30" s="42"/>
      <c r="V30" s="10"/>
      <c r="W30">
        <f ca="1">IF(B30="",0,VLOOKUP(V30,INDIRECT($A30&amp;$B30),COLUMNS(INDIRECT($A30&amp;$B30))))</f>
        <v>0</v>
      </c>
      <c r="X30">
        <f>IF(AND(V30&gt;0,T30="No PB"),1,IF(V30&gt;T30,1,0))</f>
        <v>0</v>
      </c>
      <c r="Y30" s="13">
        <f ca="1">W30+X30</f>
        <v>0</v>
      </c>
      <c r="Z30" s="10"/>
      <c r="AA30" s="42"/>
      <c r="AB30" s="10"/>
      <c r="AC30">
        <f ca="1">IF(B30="",0,VLOOKUP(AB30,INDIRECT($A30&amp;$B30),COLUMNS(INDIRECT($A30&amp;$B30))))</f>
        <v>0</v>
      </c>
      <c r="AD30">
        <f>IF(AND(AB30&gt;0,Z30="No PB"),1,IF(AB30&gt;Z30,1,0))</f>
        <v>0</v>
      </c>
      <c r="AE30" s="13">
        <f ca="1">AC30+AD30</f>
        <v>0</v>
      </c>
      <c r="AF30" s="83">
        <f ca="1">LARGE(AJ30:AM30,1)+LARGE(AJ30:AM30,2)+LARGE(AJ30:AM30,3)</f>
        <v>2</v>
      </c>
      <c r="AJ30" s="16">
        <f>M30</f>
        <v>0</v>
      </c>
      <c r="AK30" s="16">
        <f ca="1">S30</f>
        <v>2</v>
      </c>
      <c r="AL30" s="16">
        <f ca="1">Y30</f>
        <v>0</v>
      </c>
      <c r="AM30" s="16">
        <f ca="1">AE30</f>
        <v>0</v>
      </c>
    </row>
    <row r="31" spans="1:39" x14ac:dyDescent="0.25">
      <c r="A31" s="89" t="s">
        <v>69</v>
      </c>
      <c r="B31" s="15" t="s">
        <v>40</v>
      </c>
      <c r="C31" s="17"/>
      <c r="D31" s="7" t="s">
        <v>63</v>
      </c>
      <c r="E31" s="16" t="s">
        <v>154</v>
      </c>
      <c r="F31" s="16" t="s">
        <v>155</v>
      </c>
      <c r="G31" s="16" t="s">
        <v>156</v>
      </c>
      <c r="H31" s="37">
        <v>23.68</v>
      </c>
      <c r="I31" s="18">
        <v>10</v>
      </c>
      <c r="J31" s="10">
        <v>28.26</v>
      </c>
      <c r="K31">
        <f t="shared" ca="1" si="0"/>
        <v>1</v>
      </c>
      <c r="L31">
        <f t="shared" si="1"/>
        <v>1</v>
      </c>
      <c r="M31" s="13">
        <f t="shared" ca="1" si="2"/>
        <v>2</v>
      </c>
      <c r="N31" s="10">
        <v>28.26</v>
      </c>
      <c r="O31" s="42"/>
      <c r="P31" s="10"/>
      <c r="Q31">
        <f t="shared" ca="1" si="3"/>
        <v>0</v>
      </c>
      <c r="R31">
        <f t="shared" si="4"/>
        <v>0</v>
      </c>
      <c r="S31" s="13">
        <f t="shared" ca="1" si="5"/>
        <v>0</v>
      </c>
      <c r="T31" s="10"/>
      <c r="U31" s="42"/>
      <c r="V31" s="10"/>
      <c r="W31">
        <f t="shared" ca="1" si="6"/>
        <v>0</v>
      </c>
      <c r="X31">
        <f t="shared" si="7"/>
        <v>0</v>
      </c>
      <c r="Y31" s="13">
        <f t="shared" ca="1" si="8"/>
        <v>0</v>
      </c>
      <c r="Z31" s="10"/>
      <c r="AA31" s="42"/>
      <c r="AB31" s="10"/>
      <c r="AC31">
        <f t="shared" ca="1" si="9"/>
        <v>0</v>
      </c>
      <c r="AD31">
        <f t="shared" si="10"/>
        <v>0</v>
      </c>
      <c r="AE31" s="13">
        <f t="shared" ca="1" si="11"/>
        <v>0</v>
      </c>
      <c r="AF31" s="77">
        <f t="shared" ca="1" si="12"/>
        <v>2</v>
      </c>
      <c r="AJ31" s="16">
        <f t="shared" ca="1" si="13"/>
        <v>2</v>
      </c>
      <c r="AK31" s="16">
        <f t="shared" ca="1" si="14"/>
        <v>0</v>
      </c>
      <c r="AL31" s="16">
        <f t="shared" ca="1" si="15"/>
        <v>0</v>
      </c>
      <c r="AM31" s="16">
        <f t="shared" ca="1" si="16"/>
        <v>0</v>
      </c>
    </row>
    <row r="32" spans="1:39" x14ac:dyDescent="0.25">
      <c r="A32" s="89" t="s">
        <v>69</v>
      </c>
      <c r="B32" s="15" t="s">
        <v>40</v>
      </c>
      <c r="C32" s="17"/>
      <c r="D32" s="25" t="s">
        <v>63</v>
      </c>
      <c r="E32" s="16" t="s">
        <v>203</v>
      </c>
      <c r="F32" s="16" t="s">
        <v>202</v>
      </c>
      <c r="G32" s="16" t="s">
        <v>127</v>
      </c>
      <c r="H32" s="37">
        <v>30.56</v>
      </c>
      <c r="I32" s="18">
        <v>8</v>
      </c>
      <c r="J32" s="10">
        <v>31.19</v>
      </c>
      <c r="K32">
        <f t="shared" ca="1" si="0"/>
        <v>1</v>
      </c>
      <c r="L32">
        <f t="shared" si="1"/>
        <v>1</v>
      </c>
      <c r="M32" s="13">
        <f t="shared" ca="1" si="2"/>
        <v>2</v>
      </c>
      <c r="N32" s="10">
        <v>31.19</v>
      </c>
      <c r="O32" s="42"/>
      <c r="P32" s="10"/>
      <c r="Q32">
        <f t="shared" ca="1" si="3"/>
        <v>0</v>
      </c>
      <c r="R32">
        <f t="shared" si="4"/>
        <v>0</v>
      </c>
      <c r="S32" s="13">
        <f t="shared" ca="1" si="5"/>
        <v>0</v>
      </c>
      <c r="T32" s="10"/>
      <c r="U32" s="42"/>
      <c r="V32" s="10"/>
      <c r="W32">
        <f t="shared" ca="1" si="6"/>
        <v>0</v>
      </c>
      <c r="X32">
        <f t="shared" si="7"/>
        <v>0</v>
      </c>
      <c r="Y32" s="13">
        <f t="shared" ca="1" si="8"/>
        <v>0</v>
      </c>
      <c r="Z32" s="10"/>
      <c r="AA32" s="42"/>
      <c r="AB32" s="10"/>
      <c r="AC32">
        <f t="shared" ca="1" si="9"/>
        <v>0</v>
      </c>
      <c r="AD32">
        <f t="shared" si="10"/>
        <v>0</v>
      </c>
      <c r="AE32" s="13">
        <f t="shared" ca="1" si="11"/>
        <v>0</v>
      </c>
      <c r="AF32" s="77">
        <f t="shared" ca="1" si="12"/>
        <v>2</v>
      </c>
      <c r="AJ32" s="16">
        <f t="shared" ca="1" si="13"/>
        <v>2</v>
      </c>
      <c r="AK32" s="16">
        <f t="shared" ca="1" si="14"/>
        <v>0</v>
      </c>
      <c r="AL32" s="16">
        <f t="shared" ca="1" si="15"/>
        <v>0</v>
      </c>
      <c r="AM32" s="16">
        <f t="shared" ca="1" si="16"/>
        <v>0</v>
      </c>
    </row>
    <row r="33" spans="1:39" x14ac:dyDescent="0.25">
      <c r="A33" s="89" t="s">
        <v>69</v>
      </c>
      <c r="B33" s="15" t="s">
        <v>40</v>
      </c>
      <c r="C33" s="17"/>
      <c r="D33" s="25" t="s">
        <v>63</v>
      </c>
      <c r="E33" t="s">
        <v>208</v>
      </c>
      <c r="F33" t="s">
        <v>209</v>
      </c>
      <c r="G33" s="23" t="s">
        <v>148</v>
      </c>
      <c r="H33" s="37">
        <v>23.46</v>
      </c>
      <c r="I33" s="18">
        <v>10</v>
      </c>
      <c r="J33" s="10">
        <v>24.47</v>
      </c>
      <c r="K33">
        <f t="shared" ca="1" si="0"/>
        <v>0</v>
      </c>
      <c r="L33">
        <f t="shared" si="1"/>
        <v>1</v>
      </c>
      <c r="M33" s="13">
        <f t="shared" ca="1" si="2"/>
        <v>1</v>
      </c>
      <c r="N33" s="10">
        <v>24.47</v>
      </c>
      <c r="O33" s="42">
        <v>10</v>
      </c>
      <c r="P33" s="10">
        <v>29.14</v>
      </c>
      <c r="Q33">
        <f t="shared" ca="1" si="3"/>
        <v>1</v>
      </c>
      <c r="R33">
        <f t="shared" si="4"/>
        <v>1</v>
      </c>
      <c r="S33" s="13">
        <f t="shared" ca="1" si="5"/>
        <v>2</v>
      </c>
      <c r="T33" s="10"/>
      <c r="U33" s="42"/>
      <c r="V33" s="10"/>
      <c r="W33">
        <f t="shared" ca="1" si="6"/>
        <v>0</v>
      </c>
      <c r="X33">
        <f t="shared" si="7"/>
        <v>0</v>
      </c>
      <c r="Y33" s="13">
        <f t="shared" ca="1" si="8"/>
        <v>0</v>
      </c>
      <c r="Z33" s="10"/>
      <c r="AA33" s="42"/>
      <c r="AB33" s="10"/>
      <c r="AC33">
        <f t="shared" ca="1" si="9"/>
        <v>0</v>
      </c>
      <c r="AD33">
        <f t="shared" si="10"/>
        <v>0</v>
      </c>
      <c r="AE33" s="13">
        <f t="shared" ca="1" si="11"/>
        <v>0</v>
      </c>
      <c r="AF33" s="77">
        <f t="shared" ca="1" si="12"/>
        <v>3</v>
      </c>
      <c r="AJ33" s="16">
        <f t="shared" ca="1" si="13"/>
        <v>1</v>
      </c>
      <c r="AK33" s="16">
        <f t="shared" ca="1" si="14"/>
        <v>2</v>
      </c>
      <c r="AL33" s="16">
        <f t="shared" ca="1" si="15"/>
        <v>0</v>
      </c>
      <c r="AM33" s="16">
        <f t="shared" ca="1" si="16"/>
        <v>0</v>
      </c>
    </row>
    <row r="34" spans="1:39" x14ac:dyDescent="0.25">
      <c r="A34" s="89" t="s">
        <v>69</v>
      </c>
      <c r="B34" s="48" t="s">
        <v>40</v>
      </c>
      <c r="D34" s="7" t="s">
        <v>63</v>
      </c>
      <c r="E34" s="16" t="s">
        <v>328</v>
      </c>
      <c r="F34" s="16" t="s">
        <v>281</v>
      </c>
      <c r="G34" s="16" t="s">
        <v>282</v>
      </c>
      <c r="H34" s="38">
        <v>34.56</v>
      </c>
      <c r="I34" s="18">
        <v>8</v>
      </c>
      <c r="J34" s="10">
        <v>32.21</v>
      </c>
      <c r="K34">
        <f t="shared" ca="1" si="0"/>
        <v>1</v>
      </c>
      <c r="L34">
        <f t="shared" si="1"/>
        <v>0</v>
      </c>
      <c r="M34" s="13">
        <f t="shared" ca="1" si="2"/>
        <v>1</v>
      </c>
      <c r="N34" s="10"/>
      <c r="O34" s="42"/>
      <c r="P34" s="10"/>
      <c r="Q34">
        <f t="shared" ca="1" si="3"/>
        <v>0</v>
      </c>
      <c r="R34">
        <f t="shared" si="4"/>
        <v>0</v>
      </c>
      <c r="S34" s="13">
        <f t="shared" ca="1" si="5"/>
        <v>0</v>
      </c>
      <c r="T34" s="10"/>
      <c r="U34" s="42"/>
      <c r="V34" s="10"/>
      <c r="W34">
        <f t="shared" ca="1" si="6"/>
        <v>0</v>
      </c>
      <c r="X34">
        <f t="shared" si="7"/>
        <v>0</v>
      </c>
      <c r="Y34" s="13">
        <f t="shared" ca="1" si="8"/>
        <v>0</v>
      </c>
      <c r="Z34" s="10"/>
      <c r="AA34" s="42"/>
      <c r="AB34" s="10"/>
      <c r="AC34">
        <f t="shared" ca="1" si="9"/>
        <v>0</v>
      </c>
      <c r="AD34">
        <f t="shared" si="10"/>
        <v>0</v>
      </c>
      <c r="AE34" s="13">
        <f t="shared" ca="1" si="11"/>
        <v>0</v>
      </c>
      <c r="AF34" s="77">
        <f t="shared" ca="1" si="12"/>
        <v>1</v>
      </c>
      <c r="AJ34" s="16">
        <f t="shared" ca="1" si="13"/>
        <v>1</v>
      </c>
      <c r="AK34" s="16">
        <f t="shared" ca="1" si="14"/>
        <v>0</v>
      </c>
      <c r="AL34" s="16">
        <f t="shared" ca="1" si="15"/>
        <v>0</v>
      </c>
      <c r="AM34" s="16">
        <f t="shared" ca="1" si="16"/>
        <v>0</v>
      </c>
    </row>
    <row r="35" spans="1:39" x14ac:dyDescent="0.25">
      <c r="A35" s="89" t="s">
        <v>69</v>
      </c>
      <c r="B35" s="15" t="s">
        <v>40</v>
      </c>
      <c r="C35" s="17"/>
      <c r="D35" s="25" t="s">
        <v>63</v>
      </c>
      <c r="E35" s="16" t="s">
        <v>116</v>
      </c>
      <c r="F35" s="16" t="s">
        <v>117</v>
      </c>
      <c r="G35" s="16" t="s">
        <v>118</v>
      </c>
      <c r="H35" s="37">
        <v>40</v>
      </c>
      <c r="I35" s="18">
        <v>10</v>
      </c>
      <c r="J35" s="10">
        <v>41.37</v>
      </c>
      <c r="K35">
        <f t="shared" ca="1" si="0"/>
        <v>3</v>
      </c>
      <c r="L35">
        <f t="shared" si="1"/>
        <v>1</v>
      </c>
      <c r="M35" s="13">
        <f t="shared" ca="1" si="2"/>
        <v>4</v>
      </c>
      <c r="N35" s="10">
        <v>41.37</v>
      </c>
      <c r="O35" s="42"/>
      <c r="P35" s="10"/>
      <c r="Q35">
        <f t="shared" ca="1" si="3"/>
        <v>0</v>
      </c>
      <c r="R35">
        <f t="shared" si="4"/>
        <v>0</v>
      </c>
      <c r="S35" s="13">
        <f t="shared" ca="1" si="5"/>
        <v>0</v>
      </c>
      <c r="T35" s="10"/>
      <c r="U35" s="42"/>
      <c r="V35" s="10"/>
      <c r="W35">
        <f t="shared" ca="1" si="6"/>
        <v>0</v>
      </c>
      <c r="X35">
        <f t="shared" si="7"/>
        <v>0</v>
      </c>
      <c r="Y35" s="13">
        <f t="shared" ca="1" si="8"/>
        <v>0</v>
      </c>
      <c r="Z35" s="10"/>
      <c r="AA35" s="42"/>
      <c r="AB35" s="10"/>
      <c r="AC35">
        <f t="shared" ca="1" si="9"/>
        <v>0</v>
      </c>
      <c r="AD35">
        <f t="shared" si="10"/>
        <v>0</v>
      </c>
      <c r="AE35" s="13">
        <f t="shared" ca="1" si="11"/>
        <v>0</v>
      </c>
      <c r="AF35" s="77">
        <f t="shared" ca="1" si="12"/>
        <v>4</v>
      </c>
      <c r="AJ35" s="16">
        <f t="shared" ca="1" si="13"/>
        <v>4</v>
      </c>
      <c r="AK35" s="16">
        <f t="shared" ca="1" si="14"/>
        <v>0</v>
      </c>
      <c r="AL35" s="16">
        <f t="shared" ca="1" si="15"/>
        <v>0</v>
      </c>
      <c r="AM35" s="16">
        <f t="shared" ca="1" si="16"/>
        <v>0</v>
      </c>
    </row>
    <row r="36" spans="1:39" x14ac:dyDescent="0.25">
      <c r="A36" s="89" t="s">
        <v>69</v>
      </c>
      <c r="B36" s="15" t="s">
        <v>34</v>
      </c>
      <c r="C36" s="17"/>
      <c r="D36" s="25" t="s">
        <v>92</v>
      </c>
      <c r="E36" s="16" t="s">
        <v>206</v>
      </c>
      <c r="F36" s="16" t="s">
        <v>207</v>
      </c>
      <c r="G36" s="23" t="s">
        <v>148</v>
      </c>
      <c r="H36" s="37"/>
      <c r="I36" s="18">
        <v>12</v>
      </c>
      <c r="J36" s="10">
        <v>44.75</v>
      </c>
      <c r="K36">
        <f t="shared" ca="1" si="0"/>
        <v>2</v>
      </c>
      <c r="L36">
        <f t="shared" si="1"/>
        <v>1</v>
      </c>
      <c r="M36" s="13">
        <f t="shared" ca="1" si="2"/>
        <v>3</v>
      </c>
      <c r="N36" s="10">
        <v>44.75</v>
      </c>
      <c r="O36" s="42">
        <v>12</v>
      </c>
      <c r="P36" s="10">
        <v>42.26</v>
      </c>
      <c r="Q36">
        <f t="shared" ca="1" si="3"/>
        <v>1</v>
      </c>
      <c r="R36">
        <f t="shared" si="4"/>
        <v>0</v>
      </c>
      <c r="S36" s="13">
        <f t="shared" ca="1" si="5"/>
        <v>1</v>
      </c>
      <c r="T36" s="10"/>
      <c r="U36" s="42"/>
      <c r="V36" s="10"/>
      <c r="W36">
        <f t="shared" ca="1" si="6"/>
        <v>0</v>
      </c>
      <c r="X36">
        <f t="shared" si="7"/>
        <v>0</v>
      </c>
      <c r="Y36" s="13">
        <f t="shared" ca="1" si="8"/>
        <v>0</v>
      </c>
      <c r="Z36" s="10"/>
      <c r="AA36" s="42"/>
      <c r="AB36" s="10"/>
      <c r="AC36">
        <f t="shared" ca="1" si="9"/>
        <v>0</v>
      </c>
      <c r="AD36">
        <f t="shared" si="10"/>
        <v>0</v>
      </c>
      <c r="AE36" s="13">
        <f t="shared" ca="1" si="11"/>
        <v>0</v>
      </c>
      <c r="AF36" s="77">
        <f t="shared" ca="1" si="12"/>
        <v>4</v>
      </c>
      <c r="AJ36" s="16">
        <f t="shared" ca="1" si="13"/>
        <v>3</v>
      </c>
      <c r="AK36" s="16">
        <f t="shared" ca="1" si="14"/>
        <v>1</v>
      </c>
      <c r="AL36" s="16">
        <f t="shared" ca="1" si="15"/>
        <v>0</v>
      </c>
      <c r="AM36" s="16">
        <f t="shared" ca="1" si="16"/>
        <v>0</v>
      </c>
    </row>
    <row r="37" spans="1:39" x14ac:dyDescent="0.25">
      <c r="A37" s="89" t="s">
        <v>69</v>
      </c>
      <c r="B37" s="15" t="s">
        <v>34</v>
      </c>
      <c r="C37" s="17"/>
      <c r="D37" s="25" t="s">
        <v>92</v>
      </c>
      <c r="E37" s="16" t="s">
        <v>217</v>
      </c>
      <c r="F37" s="16" t="s">
        <v>218</v>
      </c>
      <c r="G37" s="23" t="s">
        <v>219</v>
      </c>
      <c r="H37" s="38">
        <v>56.56</v>
      </c>
      <c r="I37" s="18">
        <v>12</v>
      </c>
      <c r="J37" s="10">
        <v>45.35</v>
      </c>
      <c r="K37">
        <f t="shared" ca="1" si="0"/>
        <v>2</v>
      </c>
      <c r="L37">
        <f t="shared" si="1"/>
        <v>0</v>
      </c>
      <c r="M37" s="13">
        <f t="shared" ca="1" si="2"/>
        <v>2</v>
      </c>
      <c r="N37" s="10"/>
      <c r="O37" s="42"/>
      <c r="P37" s="10"/>
      <c r="Q37">
        <f t="shared" ca="1" si="3"/>
        <v>0</v>
      </c>
      <c r="R37">
        <f t="shared" si="4"/>
        <v>0</v>
      </c>
      <c r="S37" s="13">
        <f t="shared" ca="1" si="5"/>
        <v>0</v>
      </c>
      <c r="T37" s="10"/>
      <c r="U37" s="42"/>
      <c r="V37" s="10"/>
      <c r="W37">
        <f t="shared" ca="1" si="6"/>
        <v>0</v>
      </c>
      <c r="X37">
        <f t="shared" si="7"/>
        <v>0</v>
      </c>
      <c r="Y37" s="13">
        <f t="shared" ca="1" si="8"/>
        <v>0</v>
      </c>
      <c r="Z37" s="10"/>
      <c r="AA37" s="42"/>
      <c r="AB37" s="10"/>
      <c r="AC37">
        <f t="shared" ca="1" si="9"/>
        <v>0</v>
      </c>
      <c r="AD37">
        <f t="shared" si="10"/>
        <v>0</v>
      </c>
      <c r="AE37" s="13">
        <f t="shared" ca="1" si="11"/>
        <v>0</v>
      </c>
      <c r="AF37" s="77">
        <f t="shared" ca="1" si="12"/>
        <v>2</v>
      </c>
      <c r="AJ37" s="16">
        <f t="shared" ca="1" si="13"/>
        <v>2</v>
      </c>
      <c r="AK37" s="16">
        <f t="shared" ca="1" si="14"/>
        <v>0</v>
      </c>
      <c r="AL37" s="16">
        <f t="shared" ca="1" si="15"/>
        <v>0</v>
      </c>
      <c r="AM37" s="16">
        <f t="shared" ca="1" si="16"/>
        <v>0</v>
      </c>
    </row>
    <row r="38" spans="1:39" x14ac:dyDescent="0.25">
      <c r="A38" s="89" t="s">
        <v>69</v>
      </c>
      <c r="B38" s="15" t="s">
        <v>39</v>
      </c>
      <c r="C38" s="17"/>
      <c r="D38" s="25" t="s">
        <v>63</v>
      </c>
      <c r="E38" s="16" t="s">
        <v>146</v>
      </c>
      <c r="F38" s="16" t="s">
        <v>147</v>
      </c>
      <c r="G38" s="16" t="s">
        <v>148</v>
      </c>
      <c r="H38" s="37">
        <v>39.61</v>
      </c>
      <c r="I38" s="18">
        <v>8</v>
      </c>
      <c r="J38" s="10">
        <v>39.42</v>
      </c>
      <c r="K38">
        <f t="shared" ca="1" si="0"/>
        <v>3</v>
      </c>
      <c r="L38">
        <f t="shared" si="1"/>
        <v>0</v>
      </c>
      <c r="M38" s="13">
        <f t="shared" ca="1" si="2"/>
        <v>3</v>
      </c>
      <c r="N38" s="10"/>
      <c r="O38" s="42"/>
      <c r="P38" s="10"/>
      <c r="Q38">
        <f t="shared" ca="1" si="3"/>
        <v>0</v>
      </c>
      <c r="R38">
        <f t="shared" si="4"/>
        <v>0</v>
      </c>
      <c r="S38" s="13">
        <f t="shared" ca="1" si="5"/>
        <v>0</v>
      </c>
      <c r="T38" s="10"/>
      <c r="U38" s="42"/>
      <c r="V38" s="10"/>
      <c r="W38">
        <f t="shared" ca="1" si="6"/>
        <v>0</v>
      </c>
      <c r="X38">
        <f t="shared" si="7"/>
        <v>0</v>
      </c>
      <c r="Y38" s="13">
        <f t="shared" ca="1" si="8"/>
        <v>0</v>
      </c>
      <c r="Z38" s="10"/>
      <c r="AA38" s="42"/>
      <c r="AB38" s="10"/>
      <c r="AC38">
        <f t="shared" ca="1" si="9"/>
        <v>0</v>
      </c>
      <c r="AD38">
        <f t="shared" si="10"/>
        <v>0</v>
      </c>
      <c r="AE38" s="13">
        <f t="shared" ca="1" si="11"/>
        <v>0</v>
      </c>
      <c r="AF38" s="77">
        <f t="shared" ca="1" si="12"/>
        <v>3</v>
      </c>
      <c r="AJ38" s="16">
        <f t="shared" ca="1" si="13"/>
        <v>3</v>
      </c>
      <c r="AK38" s="16">
        <f t="shared" ca="1" si="14"/>
        <v>0</v>
      </c>
      <c r="AL38" s="16">
        <f t="shared" ca="1" si="15"/>
        <v>0</v>
      </c>
      <c r="AM38" s="16">
        <f t="shared" ca="1" si="16"/>
        <v>0</v>
      </c>
    </row>
    <row r="39" spans="1:39" x14ac:dyDescent="0.25">
      <c r="A39" s="89" t="s">
        <v>69</v>
      </c>
      <c r="B39" s="48" t="s">
        <v>39</v>
      </c>
      <c r="C39" s="24"/>
      <c r="D39" s="26" t="s">
        <v>63</v>
      </c>
      <c r="E39" s="16" t="s">
        <v>252</v>
      </c>
      <c r="F39" s="16" t="s">
        <v>253</v>
      </c>
      <c r="G39" s="16" t="s">
        <v>106</v>
      </c>
      <c r="H39" s="38">
        <v>36.770000000000003</v>
      </c>
      <c r="I39" s="18">
        <v>8</v>
      </c>
      <c r="J39" s="10">
        <v>41.53</v>
      </c>
      <c r="K39">
        <f t="shared" ca="1" si="0"/>
        <v>4</v>
      </c>
      <c r="L39">
        <f t="shared" si="1"/>
        <v>1</v>
      </c>
      <c r="M39" s="13">
        <f t="shared" ca="1" si="2"/>
        <v>5</v>
      </c>
      <c r="N39" s="10">
        <v>41.53</v>
      </c>
      <c r="O39" s="42"/>
      <c r="P39" s="10"/>
      <c r="Q39">
        <f t="shared" ca="1" si="3"/>
        <v>0</v>
      </c>
      <c r="R39">
        <f t="shared" si="4"/>
        <v>0</v>
      </c>
      <c r="S39" s="13">
        <f t="shared" ca="1" si="5"/>
        <v>0</v>
      </c>
      <c r="T39" s="10"/>
      <c r="U39" s="42"/>
      <c r="V39" s="10"/>
      <c r="W39">
        <f t="shared" ca="1" si="6"/>
        <v>0</v>
      </c>
      <c r="X39">
        <f t="shared" si="7"/>
        <v>0</v>
      </c>
      <c r="Y39" s="13">
        <f t="shared" ca="1" si="8"/>
        <v>0</v>
      </c>
      <c r="Z39" s="10"/>
      <c r="AA39" s="42"/>
      <c r="AB39" s="10"/>
      <c r="AC39">
        <f t="shared" ca="1" si="9"/>
        <v>0</v>
      </c>
      <c r="AD39">
        <f t="shared" si="10"/>
        <v>0</v>
      </c>
      <c r="AE39" s="13">
        <f t="shared" ca="1" si="11"/>
        <v>0</v>
      </c>
      <c r="AF39" s="77">
        <f t="shared" ca="1" si="12"/>
        <v>5</v>
      </c>
      <c r="AJ39" s="16">
        <f t="shared" ca="1" si="13"/>
        <v>5</v>
      </c>
      <c r="AK39" s="16">
        <f t="shared" ca="1" si="14"/>
        <v>0</v>
      </c>
      <c r="AL39" s="16">
        <f t="shared" ca="1" si="15"/>
        <v>0</v>
      </c>
      <c r="AM39" s="16">
        <f t="shared" ca="1" si="16"/>
        <v>0</v>
      </c>
    </row>
    <row r="40" spans="1:39" x14ac:dyDescent="0.25">
      <c r="A40" s="89" t="s">
        <v>69</v>
      </c>
      <c r="B40" s="48" t="s">
        <v>39</v>
      </c>
      <c r="C40" s="24"/>
      <c r="D40" s="26" t="s">
        <v>63</v>
      </c>
      <c r="E40" s="16" t="s">
        <v>234</v>
      </c>
      <c r="F40" s="16" t="s">
        <v>259</v>
      </c>
      <c r="G40" s="16" t="s">
        <v>123</v>
      </c>
      <c r="H40" s="38">
        <v>44.61</v>
      </c>
      <c r="I40" s="18">
        <v>8</v>
      </c>
      <c r="J40" s="10">
        <v>45.51</v>
      </c>
      <c r="K40">
        <f t="shared" ca="1" si="0"/>
        <v>4</v>
      </c>
      <c r="L40">
        <f t="shared" si="1"/>
        <v>1</v>
      </c>
      <c r="M40" s="13">
        <f t="shared" ca="1" si="2"/>
        <v>5</v>
      </c>
      <c r="N40" s="10">
        <v>45.51</v>
      </c>
      <c r="O40" s="42"/>
      <c r="P40" s="10"/>
      <c r="Q40">
        <f t="shared" ca="1" si="3"/>
        <v>0</v>
      </c>
      <c r="R40">
        <f t="shared" si="4"/>
        <v>0</v>
      </c>
      <c r="S40" s="13">
        <f t="shared" ca="1" si="5"/>
        <v>0</v>
      </c>
      <c r="T40" s="10"/>
      <c r="U40" s="42"/>
      <c r="V40" s="10"/>
      <c r="W40">
        <f t="shared" ca="1" si="6"/>
        <v>0</v>
      </c>
      <c r="X40">
        <f t="shared" si="7"/>
        <v>0</v>
      </c>
      <c r="Y40" s="13">
        <f t="shared" ca="1" si="8"/>
        <v>0</v>
      </c>
      <c r="Z40" s="10"/>
      <c r="AA40" s="42"/>
      <c r="AB40" s="10"/>
      <c r="AC40">
        <f t="shared" ca="1" si="9"/>
        <v>0</v>
      </c>
      <c r="AD40">
        <f t="shared" si="10"/>
        <v>0</v>
      </c>
      <c r="AE40" s="13">
        <f t="shared" ca="1" si="11"/>
        <v>0</v>
      </c>
      <c r="AF40" s="77">
        <f t="shared" ca="1" si="12"/>
        <v>5</v>
      </c>
      <c r="AJ40" s="16">
        <f t="shared" ca="1" si="13"/>
        <v>5</v>
      </c>
      <c r="AK40" s="16">
        <f t="shared" ca="1" si="14"/>
        <v>0</v>
      </c>
      <c r="AL40" s="16">
        <f t="shared" ca="1" si="15"/>
        <v>0</v>
      </c>
      <c r="AM40" s="16">
        <f t="shared" ca="1" si="16"/>
        <v>0</v>
      </c>
    </row>
    <row r="41" spans="1:39" x14ac:dyDescent="0.25">
      <c r="A41" s="89" t="s">
        <v>69</v>
      </c>
      <c r="B41" s="48" t="s">
        <v>39</v>
      </c>
      <c r="C41" s="24"/>
      <c r="D41" s="26" t="s">
        <v>63</v>
      </c>
      <c r="E41" s="16" t="s">
        <v>293</v>
      </c>
      <c r="F41" s="16" t="s">
        <v>294</v>
      </c>
      <c r="G41" s="16" t="s">
        <v>172</v>
      </c>
      <c r="H41" s="38">
        <v>24.91</v>
      </c>
      <c r="I41" s="18">
        <v>10</v>
      </c>
      <c r="J41" s="10">
        <v>32.72</v>
      </c>
      <c r="K41">
        <f t="shared" ca="1" si="0"/>
        <v>2</v>
      </c>
      <c r="L41">
        <f t="shared" si="1"/>
        <v>1</v>
      </c>
      <c r="M41" s="13">
        <f t="shared" ca="1" si="2"/>
        <v>3</v>
      </c>
      <c r="N41" s="10">
        <v>32.72</v>
      </c>
      <c r="O41" s="42">
        <v>10</v>
      </c>
      <c r="P41" s="10">
        <v>28.49</v>
      </c>
      <c r="Q41">
        <f t="shared" ca="1" si="3"/>
        <v>1</v>
      </c>
      <c r="R41">
        <f t="shared" si="4"/>
        <v>0</v>
      </c>
      <c r="S41" s="13">
        <f t="shared" ca="1" si="5"/>
        <v>1</v>
      </c>
      <c r="T41" s="10"/>
      <c r="U41" s="42"/>
      <c r="V41" s="10"/>
      <c r="W41">
        <f t="shared" ca="1" si="6"/>
        <v>0</v>
      </c>
      <c r="X41">
        <f t="shared" si="7"/>
        <v>0</v>
      </c>
      <c r="Y41" s="13">
        <f t="shared" ca="1" si="8"/>
        <v>0</v>
      </c>
      <c r="Z41" s="10"/>
      <c r="AA41" s="42"/>
      <c r="AB41" s="10"/>
      <c r="AC41">
        <f t="shared" ca="1" si="9"/>
        <v>0</v>
      </c>
      <c r="AD41">
        <f t="shared" si="10"/>
        <v>0</v>
      </c>
      <c r="AE41" s="13">
        <f t="shared" ca="1" si="11"/>
        <v>0</v>
      </c>
      <c r="AF41" s="77">
        <f t="shared" ca="1" si="12"/>
        <v>4</v>
      </c>
      <c r="AJ41" s="16">
        <f t="shared" ca="1" si="13"/>
        <v>3</v>
      </c>
      <c r="AK41" s="16">
        <f t="shared" ca="1" si="14"/>
        <v>1</v>
      </c>
      <c r="AL41" s="16">
        <f t="shared" ca="1" si="15"/>
        <v>0</v>
      </c>
      <c r="AM41" s="16">
        <f t="shared" ca="1" si="16"/>
        <v>0</v>
      </c>
    </row>
    <row r="42" spans="1:39" x14ac:dyDescent="0.25">
      <c r="A42" s="89" t="s">
        <v>69</v>
      </c>
      <c r="B42" s="15" t="s">
        <v>39</v>
      </c>
      <c r="C42" s="17"/>
      <c r="D42" s="25" t="s">
        <v>63</v>
      </c>
      <c r="E42" s="16" t="s">
        <v>177</v>
      </c>
      <c r="F42" s="16" t="s">
        <v>178</v>
      </c>
      <c r="G42" s="16" t="s">
        <v>148</v>
      </c>
      <c r="H42" s="37">
        <v>43.21</v>
      </c>
      <c r="I42" s="18">
        <v>8</v>
      </c>
      <c r="J42" s="10">
        <v>46.1</v>
      </c>
      <c r="K42">
        <f t="shared" ca="1" si="0"/>
        <v>4</v>
      </c>
      <c r="L42">
        <f t="shared" si="1"/>
        <v>1</v>
      </c>
      <c r="M42" s="13">
        <f t="shared" ca="1" si="2"/>
        <v>5</v>
      </c>
      <c r="N42" s="10">
        <v>46.1</v>
      </c>
      <c r="O42" s="42">
        <v>8</v>
      </c>
      <c r="P42" s="10">
        <v>39.479999999999997</v>
      </c>
      <c r="Q42">
        <f t="shared" ca="1" si="3"/>
        <v>3</v>
      </c>
      <c r="R42">
        <f t="shared" si="4"/>
        <v>0</v>
      </c>
      <c r="S42" s="13">
        <f t="shared" ca="1" si="5"/>
        <v>3</v>
      </c>
      <c r="T42" s="10"/>
      <c r="U42" s="42"/>
      <c r="V42" s="10"/>
      <c r="W42">
        <f t="shared" ca="1" si="6"/>
        <v>0</v>
      </c>
      <c r="X42">
        <f t="shared" si="7"/>
        <v>0</v>
      </c>
      <c r="Y42" s="13">
        <f t="shared" ca="1" si="8"/>
        <v>0</v>
      </c>
      <c r="Z42" s="10"/>
      <c r="AA42" s="42"/>
      <c r="AB42" s="10"/>
      <c r="AC42">
        <f t="shared" ca="1" si="9"/>
        <v>0</v>
      </c>
      <c r="AD42">
        <f t="shared" si="10"/>
        <v>0</v>
      </c>
      <c r="AE42" s="13">
        <f t="shared" ca="1" si="11"/>
        <v>0</v>
      </c>
      <c r="AF42" s="77">
        <f t="shared" ca="1" si="12"/>
        <v>8</v>
      </c>
      <c r="AJ42" s="16">
        <f t="shared" ca="1" si="13"/>
        <v>5</v>
      </c>
      <c r="AK42" s="16">
        <f t="shared" ca="1" si="14"/>
        <v>3</v>
      </c>
      <c r="AL42" s="16">
        <f t="shared" ca="1" si="15"/>
        <v>0</v>
      </c>
      <c r="AM42" s="16">
        <f t="shared" ca="1" si="16"/>
        <v>0</v>
      </c>
    </row>
    <row r="43" spans="1:39" x14ac:dyDescent="0.25">
      <c r="A43" s="89" t="s">
        <v>69</v>
      </c>
      <c r="B43" s="15" t="s">
        <v>39</v>
      </c>
      <c r="C43" s="17"/>
      <c r="D43" s="25" t="s">
        <v>63</v>
      </c>
      <c r="E43" s="16" t="s">
        <v>360</v>
      </c>
      <c r="F43" s="16" t="s">
        <v>361</v>
      </c>
      <c r="G43" s="16" t="s">
        <v>354</v>
      </c>
      <c r="H43" s="37"/>
      <c r="N43" s="10">
        <v>13</v>
      </c>
      <c r="O43" s="42">
        <v>8</v>
      </c>
      <c r="P43" s="10">
        <v>25.97</v>
      </c>
      <c r="Q43">
        <f t="shared" ca="1" si="3"/>
        <v>1</v>
      </c>
      <c r="R43">
        <f t="shared" si="4"/>
        <v>1</v>
      </c>
      <c r="S43" s="13">
        <f t="shared" ca="1" si="5"/>
        <v>2</v>
      </c>
      <c r="T43" s="10"/>
      <c r="U43" s="42"/>
      <c r="V43" s="10"/>
      <c r="W43">
        <f t="shared" ca="1" si="6"/>
        <v>0</v>
      </c>
      <c r="X43">
        <f t="shared" si="7"/>
        <v>0</v>
      </c>
      <c r="Y43" s="13">
        <f t="shared" ca="1" si="8"/>
        <v>0</v>
      </c>
      <c r="Z43" s="10"/>
      <c r="AA43" s="42"/>
      <c r="AB43" s="10"/>
      <c r="AC43">
        <f t="shared" ca="1" si="9"/>
        <v>0</v>
      </c>
      <c r="AD43">
        <f t="shared" si="10"/>
        <v>0</v>
      </c>
      <c r="AE43" s="13">
        <f t="shared" ca="1" si="11"/>
        <v>0</v>
      </c>
      <c r="AF43" s="83">
        <f t="shared" ca="1" si="12"/>
        <v>2</v>
      </c>
      <c r="AJ43" s="16">
        <f t="shared" si="13"/>
        <v>0</v>
      </c>
      <c r="AK43" s="16">
        <f t="shared" ca="1" si="14"/>
        <v>2</v>
      </c>
      <c r="AL43" s="16">
        <f t="shared" ca="1" si="15"/>
        <v>0</v>
      </c>
      <c r="AM43" s="16">
        <f t="shared" ca="1" si="16"/>
        <v>0</v>
      </c>
    </row>
    <row r="44" spans="1:39" x14ac:dyDescent="0.25">
      <c r="A44" s="89" t="s">
        <v>69</v>
      </c>
      <c r="B44" s="48" t="s">
        <v>33</v>
      </c>
      <c r="C44" s="24" t="s">
        <v>347</v>
      </c>
      <c r="D44" s="26" t="s">
        <v>93</v>
      </c>
      <c r="E44" s="16" t="s">
        <v>180</v>
      </c>
      <c r="F44" s="16" t="s">
        <v>196</v>
      </c>
      <c r="G44" s="23" t="s">
        <v>197</v>
      </c>
      <c r="H44" s="38">
        <v>52</v>
      </c>
      <c r="I44" s="18">
        <v>12</v>
      </c>
      <c r="J44" s="10">
        <v>49</v>
      </c>
      <c r="K44">
        <f t="shared" ca="1" si="0"/>
        <v>1</v>
      </c>
      <c r="L44">
        <f t="shared" si="1"/>
        <v>0</v>
      </c>
      <c r="M44" s="13">
        <f t="shared" ca="1" si="2"/>
        <v>1</v>
      </c>
      <c r="N44" s="10"/>
      <c r="O44" s="42"/>
      <c r="P44" s="10"/>
      <c r="Q44">
        <f t="shared" ca="1" si="3"/>
        <v>0</v>
      </c>
      <c r="R44">
        <f t="shared" si="4"/>
        <v>0</v>
      </c>
      <c r="S44" s="13">
        <f t="shared" ca="1" si="5"/>
        <v>0</v>
      </c>
      <c r="T44" s="10"/>
      <c r="U44" s="42"/>
      <c r="V44" s="10"/>
      <c r="W44">
        <f t="shared" ca="1" si="6"/>
        <v>0</v>
      </c>
      <c r="X44">
        <f t="shared" si="7"/>
        <v>0</v>
      </c>
      <c r="Y44" s="13">
        <f t="shared" ca="1" si="8"/>
        <v>0</v>
      </c>
      <c r="Z44" s="10"/>
      <c r="AA44" s="42"/>
      <c r="AB44" s="10"/>
      <c r="AC44">
        <f t="shared" ca="1" si="9"/>
        <v>0</v>
      </c>
      <c r="AD44">
        <f t="shared" si="10"/>
        <v>0</v>
      </c>
      <c r="AE44" s="13">
        <f t="shared" ca="1" si="11"/>
        <v>0</v>
      </c>
      <c r="AF44" s="77">
        <f t="shared" ca="1" si="12"/>
        <v>1</v>
      </c>
      <c r="AJ44" s="16">
        <f t="shared" ca="1" si="13"/>
        <v>1</v>
      </c>
      <c r="AK44" s="16">
        <f t="shared" ca="1" si="14"/>
        <v>0</v>
      </c>
      <c r="AL44" s="16">
        <f t="shared" ca="1" si="15"/>
        <v>0</v>
      </c>
      <c r="AM44" s="16">
        <f t="shared" ca="1" si="16"/>
        <v>0</v>
      </c>
    </row>
    <row r="45" spans="1:39" x14ac:dyDescent="0.25">
      <c r="A45" s="89" t="s">
        <v>69</v>
      </c>
      <c r="B45" s="48" t="s">
        <v>33</v>
      </c>
      <c r="C45" s="24"/>
      <c r="D45" s="26" t="s">
        <v>93</v>
      </c>
      <c r="E45" t="s">
        <v>213</v>
      </c>
      <c r="F45" t="s">
        <v>214</v>
      </c>
      <c r="G45" s="16" t="s">
        <v>148</v>
      </c>
      <c r="H45" s="38">
        <v>49.48</v>
      </c>
      <c r="I45" s="18">
        <v>12</v>
      </c>
      <c r="J45" s="10">
        <v>50.87</v>
      </c>
      <c r="K45">
        <f t="shared" ca="1" si="0"/>
        <v>1</v>
      </c>
      <c r="L45">
        <f t="shared" si="1"/>
        <v>1</v>
      </c>
      <c r="M45" s="13">
        <f t="shared" ca="1" si="2"/>
        <v>2</v>
      </c>
      <c r="N45" s="10">
        <v>50.87</v>
      </c>
      <c r="O45" s="42">
        <v>12</v>
      </c>
      <c r="P45" s="10">
        <v>45.36</v>
      </c>
      <c r="Q45">
        <f t="shared" ca="1" si="3"/>
        <v>0</v>
      </c>
      <c r="R45">
        <f t="shared" si="4"/>
        <v>0</v>
      </c>
      <c r="S45" s="13">
        <f t="shared" ca="1" si="5"/>
        <v>0</v>
      </c>
      <c r="T45" s="10"/>
      <c r="U45" s="42"/>
      <c r="V45" s="10"/>
      <c r="W45">
        <f t="shared" ca="1" si="6"/>
        <v>0</v>
      </c>
      <c r="X45">
        <f t="shared" si="7"/>
        <v>0</v>
      </c>
      <c r="Y45" s="13">
        <f t="shared" ca="1" si="8"/>
        <v>0</v>
      </c>
      <c r="Z45" s="10"/>
      <c r="AA45" s="42"/>
      <c r="AB45" s="10"/>
      <c r="AC45">
        <f t="shared" ca="1" si="9"/>
        <v>0</v>
      </c>
      <c r="AD45">
        <f t="shared" si="10"/>
        <v>0</v>
      </c>
      <c r="AE45" s="13">
        <f t="shared" ca="1" si="11"/>
        <v>0</v>
      </c>
      <c r="AF45" s="77">
        <f t="shared" ca="1" si="12"/>
        <v>2</v>
      </c>
      <c r="AJ45" s="16">
        <f t="shared" ca="1" si="13"/>
        <v>2</v>
      </c>
      <c r="AK45" s="16">
        <f t="shared" ca="1" si="14"/>
        <v>0</v>
      </c>
      <c r="AL45" s="16">
        <f t="shared" ca="1" si="15"/>
        <v>0</v>
      </c>
      <c r="AM45" s="16">
        <f t="shared" ca="1" si="16"/>
        <v>0</v>
      </c>
    </row>
    <row r="46" spans="1:39" x14ac:dyDescent="0.25">
      <c r="A46" s="89" t="s">
        <v>69</v>
      </c>
      <c r="B46" s="15" t="s">
        <v>38</v>
      </c>
      <c r="C46" s="17"/>
      <c r="D46" s="26" t="s">
        <v>62</v>
      </c>
      <c r="E46" s="16" t="s">
        <v>109</v>
      </c>
      <c r="F46" s="16" t="s">
        <v>110</v>
      </c>
      <c r="G46" s="16" t="s">
        <v>106</v>
      </c>
      <c r="H46" s="37">
        <v>49.44</v>
      </c>
      <c r="I46" s="18">
        <v>12</v>
      </c>
      <c r="J46" s="10">
        <v>48.23</v>
      </c>
      <c r="K46">
        <f t="shared" ca="1" si="0"/>
        <v>3</v>
      </c>
      <c r="L46">
        <f t="shared" si="1"/>
        <v>0</v>
      </c>
      <c r="M46" s="13">
        <f t="shared" ca="1" si="2"/>
        <v>3</v>
      </c>
      <c r="N46" s="10">
        <v>49.44</v>
      </c>
      <c r="O46" s="42">
        <v>12</v>
      </c>
      <c r="P46" s="10">
        <v>48.35</v>
      </c>
      <c r="Q46">
        <f t="shared" ca="1" si="3"/>
        <v>3</v>
      </c>
      <c r="R46">
        <f t="shared" si="4"/>
        <v>0</v>
      </c>
      <c r="S46" s="13">
        <f t="shared" ca="1" si="5"/>
        <v>3</v>
      </c>
      <c r="T46" s="10"/>
      <c r="U46" s="42"/>
      <c r="V46" s="10"/>
      <c r="W46">
        <f t="shared" ca="1" si="6"/>
        <v>0</v>
      </c>
      <c r="X46">
        <f t="shared" si="7"/>
        <v>0</v>
      </c>
      <c r="Y46" s="13">
        <f t="shared" ca="1" si="8"/>
        <v>0</v>
      </c>
      <c r="Z46" s="10"/>
      <c r="AA46" s="42"/>
      <c r="AB46" s="10"/>
      <c r="AC46">
        <f t="shared" ca="1" si="9"/>
        <v>0</v>
      </c>
      <c r="AD46">
        <f t="shared" si="10"/>
        <v>0</v>
      </c>
      <c r="AE46" s="13">
        <f t="shared" ca="1" si="11"/>
        <v>0</v>
      </c>
      <c r="AF46" s="77">
        <f t="shared" ca="1" si="12"/>
        <v>6</v>
      </c>
      <c r="AJ46" s="16">
        <f t="shared" ca="1" si="13"/>
        <v>3</v>
      </c>
      <c r="AK46" s="16">
        <f t="shared" ca="1" si="14"/>
        <v>3</v>
      </c>
      <c r="AL46" s="16">
        <f t="shared" ca="1" si="15"/>
        <v>0</v>
      </c>
      <c r="AM46" s="16">
        <f t="shared" ca="1" si="16"/>
        <v>0</v>
      </c>
    </row>
    <row r="47" spans="1:39" x14ac:dyDescent="0.25">
      <c r="A47" s="89" t="s">
        <v>69</v>
      </c>
      <c r="B47" s="15" t="s">
        <v>38</v>
      </c>
      <c r="C47" s="17"/>
      <c r="D47" s="25" t="s">
        <v>63</v>
      </c>
      <c r="E47" s="16" t="s">
        <v>204</v>
      </c>
      <c r="F47" s="16" t="s">
        <v>205</v>
      </c>
      <c r="G47" s="16" t="s">
        <v>108</v>
      </c>
      <c r="H47" s="37">
        <v>52.75</v>
      </c>
      <c r="I47" s="18">
        <v>10</v>
      </c>
      <c r="J47" s="10">
        <v>48.37</v>
      </c>
      <c r="K47">
        <f t="shared" ca="1" si="0"/>
        <v>3</v>
      </c>
      <c r="L47">
        <f t="shared" si="1"/>
        <v>0</v>
      </c>
      <c r="M47" s="13">
        <f t="shared" ca="1" si="2"/>
        <v>3</v>
      </c>
      <c r="N47" s="10"/>
      <c r="O47" s="42"/>
      <c r="P47" s="10"/>
      <c r="Q47">
        <f t="shared" ca="1" si="3"/>
        <v>0</v>
      </c>
      <c r="R47">
        <f t="shared" si="4"/>
        <v>0</v>
      </c>
      <c r="S47" s="13">
        <f t="shared" ca="1" si="5"/>
        <v>0</v>
      </c>
      <c r="T47" s="10"/>
      <c r="U47" s="42"/>
      <c r="V47" s="10"/>
      <c r="W47">
        <f t="shared" ca="1" si="6"/>
        <v>0</v>
      </c>
      <c r="X47">
        <f t="shared" si="7"/>
        <v>0</v>
      </c>
      <c r="Y47" s="13">
        <f t="shared" ca="1" si="8"/>
        <v>0</v>
      </c>
      <c r="Z47" s="10"/>
      <c r="AA47" s="42"/>
      <c r="AB47" s="10"/>
      <c r="AC47">
        <f t="shared" ca="1" si="9"/>
        <v>0</v>
      </c>
      <c r="AD47">
        <f t="shared" si="10"/>
        <v>0</v>
      </c>
      <c r="AE47" s="13">
        <f t="shared" ca="1" si="11"/>
        <v>0</v>
      </c>
      <c r="AF47" s="77">
        <f t="shared" ca="1" si="12"/>
        <v>3</v>
      </c>
      <c r="AJ47" s="16">
        <f t="shared" ca="1" si="13"/>
        <v>3</v>
      </c>
      <c r="AK47" s="16">
        <f t="shared" ca="1" si="14"/>
        <v>0</v>
      </c>
      <c r="AL47" s="16">
        <f t="shared" ca="1" si="15"/>
        <v>0</v>
      </c>
      <c r="AM47" s="16">
        <f t="shared" ca="1" si="16"/>
        <v>0</v>
      </c>
    </row>
    <row r="48" spans="1:39" x14ac:dyDescent="0.25">
      <c r="A48" s="89" t="s">
        <v>69</v>
      </c>
      <c r="B48" s="43" t="s">
        <v>38</v>
      </c>
      <c r="D48" s="25" t="s">
        <v>62</v>
      </c>
      <c r="E48" s="16" t="s">
        <v>204</v>
      </c>
      <c r="F48" s="16" t="s">
        <v>205</v>
      </c>
      <c r="G48" s="16" t="s">
        <v>108</v>
      </c>
      <c r="H48" s="38">
        <v>44.7</v>
      </c>
      <c r="I48" s="18">
        <v>8</v>
      </c>
      <c r="J48" s="10">
        <v>43.83</v>
      </c>
      <c r="K48">
        <f t="shared" ca="1" si="0"/>
        <v>2</v>
      </c>
      <c r="L48">
        <f t="shared" si="1"/>
        <v>0</v>
      </c>
      <c r="M48" s="13">
        <f t="shared" ca="1" si="2"/>
        <v>2</v>
      </c>
      <c r="N48" s="10"/>
      <c r="O48" s="42"/>
      <c r="P48" s="10"/>
      <c r="Q48">
        <f t="shared" ca="1" si="3"/>
        <v>0</v>
      </c>
      <c r="R48">
        <f t="shared" si="4"/>
        <v>0</v>
      </c>
      <c r="S48" s="13">
        <f t="shared" ca="1" si="5"/>
        <v>0</v>
      </c>
      <c r="T48" s="10"/>
      <c r="U48" s="42"/>
      <c r="V48" s="10"/>
      <c r="W48">
        <f t="shared" ca="1" si="6"/>
        <v>0</v>
      </c>
      <c r="X48">
        <f t="shared" si="7"/>
        <v>0</v>
      </c>
      <c r="Y48" s="13">
        <f t="shared" ca="1" si="8"/>
        <v>0</v>
      </c>
      <c r="Z48" s="10"/>
      <c r="AA48" s="42"/>
      <c r="AB48" s="10"/>
      <c r="AC48">
        <f t="shared" ca="1" si="9"/>
        <v>0</v>
      </c>
      <c r="AD48">
        <f t="shared" si="10"/>
        <v>0</v>
      </c>
      <c r="AE48" s="13">
        <f t="shared" ca="1" si="11"/>
        <v>0</v>
      </c>
      <c r="AF48" s="77">
        <f t="shared" ca="1" si="12"/>
        <v>2</v>
      </c>
      <c r="AJ48" s="16">
        <f t="shared" ca="1" si="13"/>
        <v>2</v>
      </c>
      <c r="AK48" s="16">
        <f t="shared" ca="1" si="14"/>
        <v>0</v>
      </c>
      <c r="AL48" s="16">
        <f t="shared" ca="1" si="15"/>
        <v>0</v>
      </c>
      <c r="AM48" s="16">
        <f t="shared" ca="1" si="16"/>
        <v>0</v>
      </c>
    </row>
    <row r="49" spans="1:39" x14ac:dyDescent="0.25">
      <c r="A49" s="89" t="s">
        <v>69</v>
      </c>
      <c r="B49" s="43" t="s">
        <v>38</v>
      </c>
      <c r="D49" s="25" t="s">
        <v>62</v>
      </c>
      <c r="E49" s="16" t="s">
        <v>102</v>
      </c>
      <c r="F49" s="16" t="s">
        <v>215</v>
      </c>
      <c r="G49" s="16" t="s">
        <v>216</v>
      </c>
      <c r="H49" s="38"/>
      <c r="I49" s="18">
        <v>12</v>
      </c>
      <c r="J49" s="10">
        <v>46.1</v>
      </c>
      <c r="K49">
        <f t="shared" ca="1" si="0"/>
        <v>3</v>
      </c>
      <c r="L49">
        <f t="shared" si="1"/>
        <v>1</v>
      </c>
      <c r="M49" s="13">
        <f t="shared" ca="1" si="2"/>
        <v>4</v>
      </c>
      <c r="N49" s="10">
        <v>46.1</v>
      </c>
      <c r="O49" s="42"/>
      <c r="P49" s="10"/>
      <c r="Q49">
        <f t="shared" ca="1" si="3"/>
        <v>0</v>
      </c>
      <c r="R49">
        <f t="shared" si="4"/>
        <v>0</v>
      </c>
      <c r="S49" s="13">
        <f t="shared" ca="1" si="5"/>
        <v>0</v>
      </c>
      <c r="T49" s="10"/>
      <c r="U49" s="42"/>
      <c r="V49" s="10"/>
      <c r="W49">
        <f t="shared" ca="1" si="6"/>
        <v>0</v>
      </c>
      <c r="X49">
        <f t="shared" si="7"/>
        <v>0</v>
      </c>
      <c r="Y49" s="13">
        <f t="shared" ca="1" si="8"/>
        <v>0</v>
      </c>
      <c r="Z49" s="10"/>
      <c r="AA49" s="42"/>
      <c r="AB49" s="10"/>
      <c r="AC49">
        <f t="shared" ca="1" si="9"/>
        <v>0</v>
      </c>
      <c r="AD49">
        <f t="shared" si="10"/>
        <v>0</v>
      </c>
      <c r="AE49" s="13">
        <f t="shared" ca="1" si="11"/>
        <v>0</v>
      </c>
      <c r="AF49" s="77">
        <f t="shared" ca="1" si="12"/>
        <v>4</v>
      </c>
      <c r="AJ49" s="16">
        <f t="shared" ca="1" si="13"/>
        <v>4</v>
      </c>
      <c r="AK49" s="16">
        <f t="shared" ca="1" si="14"/>
        <v>0</v>
      </c>
      <c r="AL49" s="16">
        <f t="shared" ca="1" si="15"/>
        <v>0</v>
      </c>
      <c r="AM49" s="16">
        <f t="shared" ca="1" si="16"/>
        <v>0</v>
      </c>
    </row>
    <row r="50" spans="1:39" x14ac:dyDescent="0.25">
      <c r="AF50" s="14"/>
    </row>
    <row r="51" spans="1:39" x14ac:dyDescent="0.25">
      <c r="B51" s="15"/>
      <c r="C51" s="17"/>
      <c r="D51" s="25"/>
      <c r="E51" s="16"/>
      <c r="F51" s="16"/>
      <c r="G51" s="16"/>
      <c r="H51" s="40"/>
      <c r="N51" s="10"/>
      <c r="O51" s="42"/>
      <c r="P51" s="10"/>
      <c r="T51" s="10"/>
      <c r="U51" s="42"/>
      <c r="V51" s="10"/>
      <c r="Z51" s="10"/>
      <c r="AA51" s="42"/>
      <c r="AB51" s="10"/>
      <c r="AF51" s="83"/>
      <c r="AJ51" s="16"/>
      <c r="AK51" s="16"/>
      <c r="AL51" s="16"/>
      <c r="AM51" s="16"/>
    </row>
    <row r="52" spans="1:39" x14ac:dyDescent="0.25">
      <c r="B52" s="15"/>
      <c r="C52" s="17"/>
      <c r="D52" s="25"/>
      <c r="E52" s="16"/>
      <c r="F52" s="16"/>
      <c r="G52" s="16"/>
      <c r="H52" s="40"/>
      <c r="N52" s="10"/>
      <c r="O52" s="42"/>
      <c r="P52" s="10"/>
      <c r="T52" s="10"/>
      <c r="U52" s="42"/>
      <c r="V52" s="10"/>
      <c r="Z52" s="10"/>
      <c r="AA52" s="42"/>
      <c r="AB52" s="10"/>
      <c r="AF52" s="77"/>
      <c r="AJ52" s="16"/>
      <c r="AK52" s="16"/>
      <c r="AL52" s="16"/>
      <c r="AM52" s="16"/>
    </row>
    <row r="53" spans="1:39" x14ac:dyDescent="0.25">
      <c r="B53" s="15"/>
      <c r="C53" s="17"/>
      <c r="D53" s="25"/>
      <c r="E53" s="16"/>
      <c r="F53" s="16"/>
      <c r="G53" s="16"/>
      <c r="H53" s="40"/>
      <c r="N53" s="10"/>
      <c r="O53" s="42"/>
      <c r="P53" s="10"/>
      <c r="T53" s="10"/>
      <c r="U53" s="42"/>
      <c r="V53" s="10"/>
      <c r="Z53" s="10"/>
      <c r="AA53" s="42"/>
      <c r="AB53" s="10"/>
      <c r="AF53" s="77"/>
      <c r="AJ53" s="16"/>
      <c r="AK53" s="16"/>
      <c r="AL53" s="16"/>
      <c r="AM53" s="16"/>
    </row>
    <row r="54" spans="1:39" x14ac:dyDescent="0.25">
      <c r="B54" s="15"/>
      <c r="C54" s="17"/>
      <c r="D54" s="25"/>
      <c r="E54" s="16"/>
      <c r="F54" s="16"/>
      <c r="G54" s="16"/>
      <c r="H54" s="40"/>
      <c r="N54" s="10"/>
      <c r="O54" s="42"/>
      <c r="P54" s="10"/>
      <c r="T54" s="10"/>
      <c r="U54" s="42"/>
      <c r="V54" s="10"/>
      <c r="Z54" s="10"/>
      <c r="AA54" s="42"/>
      <c r="AB54" s="10"/>
      <c r="AF54" s="77"/>
      <c r="AJ54" s="16"/>
      <c r="AK54" s="16"/>
      <c r="AL54" s="16"/>
      <c r="AM54" s="16"/>
    </row>
    <row r="55" spans="1:39" x14ac:dyDescent="0.25">
      <c r="AF55" s="14"/>
    </row>
    <row r="56" spans="1:39" x14ac:dyDescent="0.25">
      <c r="A56" s="89"/>
      <c r="E56" s="16"/>
      <c r="F56" s="16"/>
      <c r="G56" s="16"/>
      <c r="H56" s="38"/>
      <c r="N56" s="10"/>
      <c r="O56" s="42"/>
      <c r="P56" s="10"/>
      <c r="T56" s="10"/>
      <c r="U56" s="42"/>
      <c r="V56" s="10"/>
      <c r="Z56" s="10"/>
      <c r="AA56" s="42"/>
      <c r="AB56" s="10"/>
      <c r="AF56" s="77"/>
      <c r="AJ56" s="16"/>
      <c r="AK56" s="16"/>
      <c r="AL56" s="16"/>
      <c r="AM56" s="16"/>
    </row>
    <row r="57" spans="1:39" x14ac:dyDescent="0.25">
      <c r="B57" s="15"/>
      <c r="C57" s="17"/>
      <c r="D57" s="25"/>
      <c r="E57" s="16"/>
      <c r="F57" s="16"/>
      <c r="G57" s="16"/>
      <c r="H57" s="37"/>
      <c r="N57" s="10"/>
      <c r="O57" s="42"/>
      <c r="P57" s="10"/>
      <c r="T57" s="10"/>
      <c r="U57" s="42"/>
      <c r="V57" s="10"/>
      <c r="Z57" s="10"/>
      <c r="AA57" s="42"/>
      <c r="AB57" s="10"/>
      <c r="AF57" s="83"/>
      <c r="AJ57" s="16"/>
      <c r="AK57" s="16"/>
      <c r="AL57" s="16"/>
      <c r="AM57" s="16"/>
    </row>
    <row r="58" spans="1:39" x14ac:dyDescent="0.25">
      <c r="E58" s="16"/>
      <c r="F58" s="16"/>
      <c r="G58" s="23"/>
      <c r="N58" s="10"/>
      <c r="O58" s="42"/>
      <c r="P58" s="10"/>
      <c r="T58" s="10"/>
      <c r="U58" s="42"/>
      <c r="V58" s="10"/>
      <c r="Z58" s="10"/>
      <c r="AA58" s="42"/>
      <c r="AB58" s="10"/>
      <c r="AF58" s="77"/>
      <c r="AJ58" s="16"/>
      <c r="AK58" s="16"/>
      <c r="AL58" s="16"/>
      <c r="AM58" s="16"/>
    </row>
    <row r="59" spans="1:39" x14ac:dyDescent="0.25">
      <c r="E59" s="16"/>
      <c r="F59" s="16"/>
      <c r="G59" s="23"/>
      <c r="N59" s="10"/>
      <c r="O59" s="42"/>
      <c r="P59" s="10"/>
      <c r="T59" s="10"/>
      <c r="U59" s="42"/>
      <c r="V59" s="10"/>
      <c r="Z59" s="10"/>
      <c r="AA59" s="42"/>
      <c r="AB59" s="10"/>
      <c r="AF59" s="77"/>
      <c r="AJ59" s="16"/>
      <c r="AK59" s="16"/>
      <c r="AL59" s="16"/>
      <c r="AM59" s="16"/>
    </row>
    <row r="60" spans="1:39" x14ac:dyDescent="0.25">
      <c r="E60" s="16"/>
      <c r="F60" s="16"/>
      <c r="G60" s="23"/>
      <c r="N60" s="10"/>
      <c r="O60" s="42"/>
      <c r="P60" s="10"/>
      <c r="T60" s="10"/>
      <c r="U60" s="42"/>
      <c r="V60" s="10"/>
      <c r="Z60" s="10"/>
      <c r="AA60" s="42"/>
      <c r="AB60" s="10"/>
      <c r="AF60" s="77"/>
      <c r="AJ60" s="16"/>
      <c r="AK60" s="16"/>
      <c r="AL60" s="16"/>
      <c r="AM60" s="16"/>
    </row>
    <row r="61" spans="1:39" x14ac:dyDescent="0.25">
      <c r="B61" s="15"/>
      <c r="C61" s="17"/>
      <c r="D61" s="25"/>
      <c r="E61" s="16"/>
      <c r="F61" s="16"/>
      <c r="G61" s="16"/>
      <c r="H61" s="40"/>
      <c r="N61" s="10"/>
      <c r="O61" s="42"/>
      <c r="P61" s="10"/>
      <c r="T61" s="10"/>
      <c r="U61" s="42"/>
      <c r="V61" s="10"/>
      <c r="Z61" s="10"/>
      <c r="AA61" s="42"/>
      <c r="AB61" s="10"/>
      <c r="AF61" s="77"/>
      <c r="AJ61" s="16"/>
      <c r="AK61" s="16"/>
      <c r="AL61" s="16"/>
      <c r="AM61" s="16"/>
    </row>
    <row r="62" spans="1:39" x14ac:dyDescent="0.25">
      <c r="AF62" s="14"/>
    </row>
    <row r="63" spans="1:39" x14ac:dyDescent="0.25">
      <c r="AF63" s="14"/>
    </row>
    <row r="64" spans="1:39" x14ac:dyDescent="0.25">
      <c r="B64" s="48"/>
      <c r="C64" s="24"/>
      <c r="D64" s="26"/>
      <c r="E64" s="16"/>
      <c r="F64" s="16"/>
      <c r="G64" s="23"/>
      <c r="H64" s="38"/>
      <c r="N64" s="10"/>
      <c r="O64" s="42"/>
      <c r="P64" s="10"/>
      <c r="T64" s="10"/>
      <c r="U64" s="42"/>
      <c r="V64" s="10"/>
      <c r="Z64" s="10"/>
      <c r="AA64" s="42"/>
      <c r="AB64" s="10"/>
      <c r="AF64" s="77"/>
      <c r="AJ64" s="16"/>
      <c r="AK64" s="16"/>
      <c r="AL64" s="16"/>
      <c r="AM64" s="16"/>
    </row>
    <row r="65" spans="2:39" x14ac:dyDescent="0.25">
      <c r="B65" s="48"/>
      <c r="C65" s="24"/>
      <c r="D65" s="26"/>
      <c r="E65" s="16"/>
      <c r="F65" s="16"/>
      <c r="G65" s="23"/>
      <c r="H65" s="38"/>
      <c r="N65" s="10"/>
      <c r="O65" s="42"/>
      <c r="P65" s="10"/>
      <c r="T65" s="10"/>
      <c r="U65" s="42"/>
      <c r="V65" s="10"/>
      <c r="Z65" s="10"/>
      <c r="AA65" s="42"/>
      <c r="AB65" s="10"/>
      <c r="AF65" s="77"/>
      <c r="AJ65" s="16"/>
      <c r="AK65" s="16"/>
      <c r="AL65" s="16"/>
      <c r="AM65" s="16"/>
    </row>
    <row r="66" spans="2:39" x14ac:dyDescent="0.25">
      <c r="B66" s="48"/>
      <c r="C66" s="24"/>
      <c r="D66" s="26"/>
      <c r="E66" s="16"/>
      <c r="F66" s="16"/>
      <c r="G66" s="23"/>
      <c r="H66" s="38"/>
      <c r="N66" s="10"/>
      <c r="O66" s="42"/>
      <c r="P66" s="10"/>
      <c r="T66" s="10"/>
      <c r="U66" s="42"/>
      <c r="V66" s="10"/>
      <c r="Z66" s="10"/>
      <c r="AA66" s="42"/>
      <c r="AB66" s="10"/>
      <c r="AF66" s="77"/>
      <c r="AJ66" s="16"/>
      <c r="AK66" s="16"/>
      <c r="AL66" s="16"/>
      <c r="AM66" s="16"/>
    </row>
    <row r="67" spans="2:39" x14ac:dyDescent="0.25">
      <c r="O67" s="42"/>
      <c r="U67" s="42"/>
      <c r="AA67" s="42"/>
      <c r="AF67" s="5"/>
    </row>
    <row r="68" spans="2:39" x14ac:dyDescent="0.25">
      <c r="O68" s="42"/>
      <c r="U68" s="42"/>
      <c r="AA68" s="42"/>
      <c r="AF68" s="5"/>
    </row>
    <row r="69" spans="2:39" x14ac:dyDescent="0.25">
      <c r="O69" s="42"/>
      <c r="U69" s="42"/>
      <c r="AA69" s="42"/>
      <c r="AF69" s="5"/>
    </row>
    <row r="70" spans="2:39" x14ac:dyDescent="0.25">
      <c r="O70" s="42"/>
      <c r="U70" s="42"/>
      <c r="AA70" s="42"/>
      <c r="AF70" s="5"/>
    </row>
    <row r="71" spans="2:39" x14ac:dyDescent="0.25">
      <c r="O71" s="42"/>
      <c r="U71" s="42"/>
      <c r="AA71" s="42"/>
      <c r="AF71" s="5"/>
    </row>
    <row r="72" spans="2:39" x14ac:dyDescent="0.25">
      <c r="O72" s="42"/>
      <c r="U72" s="42"/>
      <c r="AA72" s="42"/>
      <c r="AF72" s="5"/>
    </row>
    <row r="73" spans="2:39" x14ac:dyDescent="0.25">
      <c r="AF73" s="5"/>
    </row>
    <row r="74" spans="2:39" x14ac:dyDescent="0.25">
      <c r="AF74" s="5"/>
    </row>
    <row r="75" spans="2:39" x14ac:dyDescent="0.25">
      <c r="AF75" s="5"/>
    </row>
    <row r="76" spans="2:39" x14ac:dyDescent="0.25">
      <c r="AF76" s="5"/>
    </row>
  </sheetData>
  <autoFilter ref="A3:AM66">
    <sortState ref="A4:AM66">
      <sortCondition ref="A3:A66"/>
    </sortState>
  </autoFilter>
  <mergeCells count="8">
    <mergeCell ref="Z1:AE1"/>
    <mergeCell ref="Z2:AE2"/>
    <mergeCell ref="H1:M1"/>
    <mergeCell ref="N1:S1"/>
    <mergeCell ref="H2:M2"/>
    <mergeCell ref="N2:S2"/>
    <mergeCell ref="T1:Y1"/>
    <mergeCell ref="T2:Y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&amp;LThrwos GP</oddHeader>
    <oddFooter>&amp;L&amp;A&amp;R&amp;G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zoomScaleNormal="100" workbookViewId="0">
      <pane xSplit="7" ySplit="2" topLeftCell="H9" activePane="bottomRight" state="frozen"/>
      <selection activeCell="F15" sqref="F15"/>
      <selection pane="topRight" activeCell="F15" sqref="F15"/>
      <selection pane="bottomLeft" activeCell="F15" sqref="F15"/>
      <selection pane="bottomRight" activeCell="P9" sqref="P9"/>
    </sheetView>
  </sheetViews>
  <sheetFormatPr defaultColWidth="8.875" defaultRowHeight="15.75" x14ac:dyDescent="0.25"/>
  <cols>
    <col min="1" max="1" width="8.125" style="16" customWidth="1"/>
    <col min="2" max="3" width="9.875" style="17" bestFit="1" customWidth="1"/>
    <col min="4" max="4" width="9.625" style="16" bestFit="1" customWidth="1"/>
    <col min="5" max="6" width="13.625" style="16" bestFit="1" customWidth="1"/>
    <col min="7" max="7" width="21.75" style="16" bestFit="1" customWidth="1"/>
    <col min="8" max="8" width="8.5" style="40" customWidth="1"/>
    <col min="9" max="9" width="8.875" style="88" customWidth="1"/>
    <col min="10" max="10" width="8.375" style="30" customWidth="1"/>
    <col min="11" max="12" width="7" style="16" customWidth="1"/>
    <col min="13" max="13" width="8" style="31" customWidth="1"/>
    <col min="14" max="14" width="7.375" style="16" bestFit="1" customWidth="1"/>
    <col min="15" max="15" width="8" style="25" customWidth="1"/>
    <col min="16" max="16" width="8.125" style="16" customWidth="1"/>
    <col min="17" max="17" width="7.125" style="16" customWidth="1"/>
    <col min="18" max="18" width="6.375" style="16" customWidth="1"/>
    <col min="19" max="19" width="8.5" style="31" customWidth="1"/>
    <col min="20" max="20" width="7.375" style="16" bestFit="1" customWidth="1"/>
    <col min="21" max="21" width="7.875" style="16" customWidth="1"/>
    <col min="22" max="22" width="8" style="16" customWidth="1"/>
    <col min="23" max="24" width="6.875" style="16" customWidth="1"/>
    <col min="25" max="25" width="7.875" style="16" customWidth="1"/>
    <col min="26" max="26" width="7.375" style="19" bestFit="1" customWidth="1"/>
    <col min="27" max="27" width="7.875" style="16" customWidth="1"/>
    <col min="28" max="28" width="8" style="16" customWidth="1"/>
    <col min="29" max="30" width="6.875" style="16" customWidth="1"/>
    <col min="31" max="31" width="10.875" style="16" bestFit="1" customWidth="1"/>
    <col min="32" max="32" width="8.875" style="19"/>
    <col min="33" max="39" width="8.875" style="16"/>
    <col min="41" max="16384" width="8.875" style="16"/>
  </cols>
  <sheetData>
    <row r="1" spans="1:39" s="32" customFormat="1" x14ac:dyDescent="0.25">
      <c r="B1" s="49"/>
      <c r="C1" s="49"/>
      <c r="H1" s="103" t="s">
        <v>46</v>
      </c>
      <c r="I1" s="104"/>
      <c r="J1" s="104"/>
      <c r="K1" s="104"/>
      <c r="L1" s="104"/>
      <c r="M1" s="105"/>
      <c r="N1" s="103" t="s">
        <v>47</v>
      </c>
      <c r="O1" s="104"/>
      <c r="P1" s="104"/>
      <c r="Q1" s="104"/>
      <c r="R1" s="104"/>
      <c r="S1" s="105"/>
      <c r="T1" s="107" t="s">
        <v>48</v>
      </c>
      <c r="U1" s="106"/>
      <c r="V1" s="106"/>
      <c r="W1" s="106"/>
      <c r="X1" s="106"/>
      <c r="Y1" s="106"/>
      <c r="Z1" s="103" t="s">
        <v>83</v>
      </c>
      <c r="AA1" s="104"/>
      <c r="AB1" s="104"/>
      <c r="AC1" s="104"/>
      <c r="AD1" s="104"/>
      <c r="AE1" s="105"/>
      <c r="AF1" s="71"/>
    </row>
    <row r="2" spans="1:39" s="32" customFormat="1" x14ac:dyDescent="0.25">
      <c r="B2" s="49" t="s">
        <v>3</v>
      </c>
      <c r="C2" s="49"/>
      <c r="H2" s="103" t="str">
        <f>Hammer!H2</f>
        <v>Saturday 8th April 2017</v>
      </c>
      <c r="I2" s="104"/>
      <c r="J2" s="104"/>
      <c r="K2" s="104"/>
      <c r="L2" s="104"/>
      <c r="M2" s="105"/>
      <c r="N2" s="99" t="str">
        <f>Hammer!N2</f>
        <v>Saturday 20th May 2017</v>
      </c>
      <c r="O2" s="101"/>
      <c r="P2" s="101"/>
      <c r="Q2" s="101"/>
      <c r="R2" s="101"/>
      <c r="S2" s="102"/>
      <c r="T2" s="99" t="str">
        <f>Hammer!T2</f>
        <v>Saturday 24th June 2017</v>
      </c>
      <c r="U2" s="101"/>
      <c r="V2" s="101"/>
      <c r="W2" s="101"/>
      <c r="X2" s="101"/>
      <c r="Y2" s="102"/>
      <c r="Z2" s="99" t="str">
        <f>Hammer!Z2</f>
        <v>Saturday 9th September 2017</v>
      </c>
      <c r="AA2" s="101"/>
      <c r="AB2" s="101"/>
      <c r="AC2" s="101"/>
      <c r="AD2" s="101"/>
      <c r="AE2" s="102"/>
      <c r="AF2" s="71"/>
    </row>
    <row r="3" spans="1:39" s="32" customFormat="1" ht="78.75" x14ac:dyDescent="0.25">
      <c r="A3" s="59" t="s">
        <v>4</v>
      </c>
      <c r="B3" s="60" t="s">
        <v>49</v>
      </c>
      <c r="C3" s="60" t="s">
        <v>49</v>
      </c>
      <c r="D3" s="59" t="s">
        <v>50</v>
      </c>
      <c r="E3" s="59" t="s">
        <v>51</v>
      </c>
      <c r="F3" s="59" t="s">
        <v>52</v>
      </c>
      <c r="G3" s="59" t="s">
        <v>53</v>
      </c>
      <c r="H3" s="61" t="s">
        <v>54</v>
      </c>
      <c r="I3" s="87" t="s">
        <v>55</v>
      </c>
      <c r="J3" s="62" t="s">
        <v>56</v>
      </c>
      <c r="K3" s="59" t="s">
        <v>57</v>
      </c>
      <c r="L3" s="59" t="s">
        <v>58</v>
      </c>
      <c r="M3" s="63" t="s">
        <v>59</v>
      </c>
      <c r="N3" s="62" t="s">
        <v>54</v>
      </c>
      <c r="O3" s="93" t="s">
        <v>55</v>
      </c>
      <c r="P3" s="62" t="s">
        <v>56</v>
      </c>
      <c r="Q3" s="59" t="s">
        <v>57</v>
      </c>
      <c r="R3" s="59" t="s">
        <v>58</v>
      </c>
      <c r="S3" s="63" t="s">
        <v>59</v>
      </c>
      <c r="T3" s="62" t="s">
        <v>54</v>
      </c>
      <c r="U3" s="62" t="s">
        <v>55</v>
      </c>
      <c r="V3" s="62" t="s">
        <v>56</v>
      </c>
      <c r="W3" s="59" t="s">
        <v>57</v>
      </c>
      <c r="X3" s="59" t="s">
        <v>58</v>
      </c>
      <c r="Y3" s="59" t="s">
        <v>59</v>
      </c>
      <c r="Z3" s="61" t="s">
        <v>54</v>
      </c>
      <c r="AA3" s="62" t="s">
        <v>55</v>
      </c>
      <c r="AB3" s="62" t="s">
        <v>56</v>
      </c>
      <c r="AC3" s="59" t="s">
        <v>57</v>
      </c>
      <c r="AD3" s="59" t="s">
        <v>58</v>
      </c>
      <c r="AE3" s="59" t="s">
        <v>59</v>
      </c>
      <c r="AF3" s="72" t="s">
        <v>84</v>
      </c>
    </row>
    <row r="4" spans="1:39" x14ac:dyDescent="0.25">
      <c r="A4" s="86" t="s">
        <v>71</v>
      </c>
      <c r="B4" s="17" t="s">
        <v>32</v>
      </c>
      <c r="D4" s="16" t="s">
        <v>132</v>
      </c>
      <c r="E4" s="16" t="s">
        <v>277</v>
      </c>
      <c r="F4" s="16" t="s">
        <v>278</v>
      </c>
      <c r="G4" s="16" t="s">
        <v>276</v>
      </c>
      <c r="H4" s="40">
        <v>42.62</v>
      </c>
      <c r="I4" s="88">
        <v>5</v>
      </c>
      <c r="J4" s="30">
        <v>43.09</v>
      </c>
      <c r="K4">
        <f t="shared" ref="K4:K47" ca="1" si="0">IF(B4="",0,VLOOKUP(J4,INDIRECT($A4&amp;$B4),COLUMNS(INDIRECT($A4&amp;$B4))))</f>
        <v>0</v>
      </c>
      <c r="L4" s="16">
        <f t="shared" ref="L4:L47" si="1">IF(AND(J4&gt;0,H4="No PB"),1,IF(J4&gt;H4,1,0))</f>
        <v>1</v>
      </c>
      <c r="M4" s="31">
        <f t="shared" ref="M4:M47" ca="1" si="2">K4+L4</f>
        <v>1</v>
      </c>
      <c r="N4" s="30">
        <v>42.09</v>
      </c>
      <c r="O4" s="94"/>
      <c r="P4" s="30"/>
      <c r="Q4">
        <f t="shared" ref="Q4:Q59" ca="1" si="3">IF(B4="",0,VLOOKUP(P4,INDIRECT($A4&amp;$B4),COLUMNS(INDIRECT($A4&amp;$B4))))</f>
        <v>0</v>
      </c>
      <c r="R4" s="16">
        <f t="shared" ref="R4:R59" si="4">IF(AND(P4&gt;0,N4="No PB"),1,IF(P4&gt;N4,1,0))</f>
        <v>0</v>
      </c>
      <c r="S4" s="31">
        <f t="shared" ref="S4:S59" ca="1" si="5">Q4+R4</f>
        <v>0</v>
      </c>
      <c r="T4" s="30"/>
      <c r="U4" s="44"/>
      <c r="V4" s="30"/>
      <c r="W4">
        <f t="shared" ref="W4:W59" ca="1" si="6">IF(B4="",0,VLOOKUP(V4,INDIRECT($A4&amp;$B4),COLUMNS(INDIRECT($A4&amp;$B4))))</f>
        <v>0</v>
      </c>
      <c r="X4" s="16">
        <f t="shared" ref="X4:X59" si="7">IF(AND(V4&gt;0,T4="No PB"),1,IF(V4&gt;T4,1,0))</f>
        <v>0</v>
      </c>
      <c r="Y4" s="16">
        <f t="shared" ref="Y4:Y59" ca="1" si="8">W4+X4</f>
        <v>0</v>
      </c>
      <c r="Z4" s="40"/>
      <c r="AA4" s="44"/>
      <c r="AB4" s="30"/>
      <c r="AC4">
        <f t="shared" ref="AC4:AC59" ca="1" si="9">IF(B4="",0,VLOOKUP(AB4,INDIRECT($A4&amp;$B4),COLUMNS(INDIRECT($A4&amp;$B4))))</f>
        <v>0</v>
      </c>
      <c r="AD4" s="16">
        <f t="shared" ref="AD4:AD59" si="10">IF(AND(AB4&gt;0,Z4="No PB"),1,IF(AB4&gt;Z4,1,0))</f>
        <v>0</v>
      </c>
      <c r="AE4" s="16">
        <f t="shared" ref="AE4:AE59" ca="1" si="11">AC4+AD4</f>
        <v>0</v>
      </c>
      <c r="AF4" s="77">
        <f t="shared" ref="AF4:AF59" ca="1" si="12">LARGE(AJ4:AM4,1)+LARGE(AJ4:AM4,2)+LARGE(AJ4:AM4,3)</f>
        <v>1</v>
      </c>
      <c r="AJ4" s="16">
        <f t="shared" ref="AJ4:AJ59" ca="1" si="13">M4</f>
        <v>1</v>
      </c>
      <c r="AK4" s="16">
        <f t="shared" ref="AK4:AK59" ca="1" si="14">S4</f>
        <v>0</v>
      </c>
      <c r="AL4" s="16">
        <f t="shared" ref="AL4:AL59" ca="1" si="15">Y4</f>
        <v>0</v>
      </c>
      <c r="AM4" s="16">
        <f t="shared" ref="AM4:AM59" ca="1" si="16">AE4</f>
        <v>0</v>
      </c>
    </row>
    <row r="5" spans="1:39" x14ac:dyDescent="0.25">
      <c r="A5" s="86" t="s">
        <v>71</v>
      </c>
      <c r="B5" s="17" t="s">
        <v>32</v>
      </c>
      <c r="D5" s="16" t="s">
        <v>132</v>
      </c>
      <c r="E5" s="16" t="s">
        <v>278</v>
      </c>
      <c r="F5" s="16" t="s">
        <v>287</v>
      </c>
      <c r="G5" s="16" t="s">
        <v>123</v>
      </c>
      <c r="H5" s="40">
        <v>50</v>
      </c>
      <c r="I5" s="88">
        <v>5</v>
      </c>
      <c r="J5" s="30">
        <v>47.04</v>
      </c>
      <c r="K5">
        <f t="shared" ca="1" si="0"/>
        <v>1</v>
      </c>
      <c r="L5" s="16">
        <f t="shared" si="1"/>
        <v>0</v>
      </c>
      <c r="M5" s="31">
        <f t="shared" ca="1" si="2"/>
        <v>1</v>
      </c>
      <c r="N5" s="30">
        <v>50</v>
      </c>
      <c r="O5" s="94"/>
      <c r="P5" s="30"/>
      <c r="Q5">
        <f t="shared" ca="1" si="3"/>
        <v>0</v>
      </c>
      <c r="R5" s="16">
        <f t="shared" si="4"/>
        <v>0</v>
      </c>
      <c r="S5" s="31">
        <f t="shared" ca="1" si="5"/>
        <v>0</v>
      </c>
      <c r="T5" s="30"/>
      <c r="U5" s="44"/>
      <c r="V5" s="30"/>
      <c r="W5">
        <f t="shared" ca="1" si="6"/>
        <v>0</v>
      </c>
      <c r="X5" s="16">
        <f t="shared" si="7"/>
        <v>0</v>
      </c>
      <c r="Y5" s="16">
        <f t="shared" ca="1" si="8"/>
        <v>0</v>
      </c>
      <c r="Z5" s="40"/>
      <c r="AA5" s="44"/>
      <c r="AB5" s="30"/>
      <c r="AC5">
        <f t="shared" ca="1" si="9"/>
        <v>0</v>
      </c>
      <c r="AD5" s="16">
        <f t="shared" si="10"/>
        <v>0</v>
      </c>
      <c r="AE5" s="16">
        <f t="shared" ca="1" si="11"/>
        <v>0</v>
      </c>
      <c r="AF5" s="77">
        <f t="shared" ca="1" si="12"/>
        <v>1</v>
      </c>
      <c r="AJ5" s="16">
        <f t="shared" ca="1" si="13"/>
        <v>1</v>
      </c>
      <c r="AK5" s="16">
        <f t="shared" ca="1" si="14"/>
        <v>0</v>
      </c>
      <c r="AL5" s="16">
        <f t="shared" ca="1" si="15"/>
        <v>0</v>
      </c>
      <c r="AM5" s="16">
        <f t="shared" ca="1" si="16"/>
        <v>0</v>
      </c>
    </row>
    <row r="6" spans="1:39" x14ac:dyDescent="0.25">
      <c r="A6" s="16" t="s">
        <v>71</v>
      </c>
      <c r="B6" s="17" t="s">
        <v>32</v>
      </c>
      <c r="C6" t="s">
        <v>334</v>
      </c>
      <c r="D6" s="16" t="s">
        <v>132</v>
      </c>
      <c r="E6" t="s">
        <v>306</v>
      </c>
      <c r="F6" t="s">
        <v>329</v>
      </c>
      <c r="G6" s="23" t="s">
        <v>332</v>
      </c>
      <c r="H6" s="40">
        <v>40</v>
      </c>
      <c r="K6">
        <f t="shared" ca="1" si="0"/>
        <v>0</v>
      </c>
      <c r="L6" s="16">
        <f t="shared" si="1"/>
        <v>0</v>
      </c>
      <c r="M6" s="31">
        <f t="shared" ca="1" si="2"/>
        <v>0</v>
      </c>
      <c r="N6" s="30"/>
      <c r="O6" s="94">
        <v>5</v>
      </c>
      <c r="P6" s="30">
        <v>33.96</v>
      </c>
      <c r="Q6">
        <f t="shared" ca="1" si="3"/>
        <v>0</v>
      </c>
      <c r="R6" s="16">
        <f t="shared" si="4"/>
        <v>1</v>
      </c>
      <c r="S6" s="31">
        <f t="shared" ca="1" si="5"/>
        <v>1</v>
      </c>
      <c r="T6" s="30"/>
      <c r="U6" s="44"/>
      <c r="V6" s="30"/>
      <c r="W6">
        <f t="shared" ca="1" si="6"/>
        <v>0</v>
      </c>
      <c r="X6" s="16">
        <f t="shared" si="7"/>
        <v>0</v>
      </c>
      <c r="Y6" s="16">
        <f t="shared" ca="1" si="8"/>
        <v>0</v>
      </c>
      <c r="Z6" s="40"/>
      <c r="AA6" s="44"/>
      <c r="AB6" s="30"/>
      <c r="AC6">
        <f t="shared" ca="1" si="9"/>
        <v>0</v>
      </c>
      <c r="AD6" s="16">
        <f t="shared" si="10"/>
        <v>0</v>
      </c>
      <c r="AE6" s="16">
        <f t="shared" ca="1" si="11"/>
        <v>0</v>
      </c>
      <c r="AF6" s="77">
        <f t="shared" ca="1" si="12"/>
        <v>1</v>
      </c>
      <c r="AJ6" s="16">
        <f t="shared" ca="1" si="13"/>
        <v>0</v>
      </c>
      <c r="AK6" s="16">
        <f t="shared" ca="1" si="14"/>
        <v>1</v>
      </c>
      <c r="AL6" s="16">
        <f t="shared" ca="1" si="15"/>
        <v>0</v>
      </c>
      <c r="AM6" s="16">
        <f t="shared" ca="1" si="16"/>
        <v>0</v>
      </c>
    </row>
    <row r="7" spans="1:39" x14ac:dyDescent="0.25">
      <c r="A7" s="16" t="s">
        <v>71</v>
      </c>
      <c r="B7" s="17" t="s">
        <v>32</v>
      </c>
      <c r="C7" t="s">
        <v>412</v>
      </c>
      <c r="D7" s="16" t="s">
        <v>111</v>
      </c>
      <c r="E7" t="s">
        <v>406</v>
      </c>
      <c r="F7" t="s">
        <v>349</v>
      </c>
      <c r="G7" s="23" t="s">
        <v>385</v>
      </c>
      <c r="K7"/>
      <c r="N7" s="30"/>
      <c r="O7" s="94" t="s">
        <v>344</v>
      </c>
      <c r="P7" s="30">
        <v>27.25</v>
      </c>
      <c r="Q7">
        <f t="shared" ref="Q7" ca="1" si="17">IF(B7="",0,VLOOKUP(P7,INDIRECT($A7&amp;$B7),COLUMNS(INDIRECT($A7&amp;$B7))))</f>
        <v>0</v>
      </c>
      <c r="R7" s="16">
        <f t="shared" ref="R7" si="18">IF(AND(P7&gt;0,N7="No PB"),1,IF(P7&gt;N7,1,0))</f>
        <v>1</v>
      </c>
      <c r="S7" s="31">
        <f t="shared" ref="S7" ca="1" si="19">Q7+R7</f>
        <v>1</v>
      </c>
      <c r="T7" s="30"/>
      <c r="U7" s="44"/>
      <c r="V7" s="30"/>
      <c r="W7">
        <f t="shared" ref="W7" ca="1" si="20">IF(B7="",0,VLOOKUP(V7,INDIRECT($A7&amp;$B7),COLUMNS(INDIRECT($A7&amp;$B7))))</f>
        <v>0</v>
      </c>
      <c r="X7" s="16">
        <f t="shared" ref="X7" si="21">IF(AND(V7&gt;0,T7="No PB"),1,IF(V7&gt;T7,1,0))</f>
        <v>0</v>
      </c>
      <c r="Y7" s="16">
        <f t="shared" ref="Y7" ca="1" si="22">W7+X7</f>
        <v>0</v>
      </c>
      <c r="Z7" s="40"/>
      <c r="AA7" s="44"/>
      <c r="AB7" s="30"/>
      <c r="AC7">
        <f t="shared" ref="AC7" ca="1" si="23">IF(B7="",0,VLOOKUP(AB7,INDIRECT($A7&amp;$B7),COLUMNS(INDIRECT($A7&amp;$B7))))</f>
        <v>0</v>
      </c>
      <c r="AD7" s="16">
        <f t="shared" ref="AD7" si="24">IF(AND(AB7&gt;0,Z7="No PB"),1,IF(AB7&gt;Z7,1,0))</f>
        <v>0</v>
      </c>
      <c r="AE7" s="16">
        <f t="shared" ref="AE7" ca="1" si="25">AC7+AD7</f>
        <v>0</v>
      </c>
      <c r="AF7" s="77">
        <f t="shared" ref="AF7" ca="1" si="26">LARGE(AJ7:AM7,1)+LARGE(AJ7:AM7,2)+LARGE(AJ7:AM7,3)</f>
        <v>1</v>
      </c>
      <c r="AJ7" s="16">
        <f t="shared" ref="AJ7" si="27">M7</f>
        <v>0</v>
      </c>
      <c r="AK7" s="16">
        <f t="shared" ref="AK7" ca="1" si="28">S7</f>
        <v>1</v>
      </c>
      <c r="AL7" s="16">
        <f t="shared" ref="AL7" ca="1" si="29">Y7</f>
        <v>0</v>
      </c>
      <c r="AM7" s="16">
        <f t="shared" ref="AM7" ca="1" si="30">AE7</f>
        <v>0</v>
      </c>
    </row>
    <row r="8" spans="1:39" x14ac:dyDescent="0.25">
      <c r="A8" s="16" t="s">
        <v>71</v>
      </c>
      <c r="B8" s="17" t="s">
        <v>32</v>
      </c>
      <c r="C8" t="s">
        <v>334</v>
      </c>
      <c r="D8" s="16" t="s">
        <v>132</v>
      </c>
      <c r="E8" t="s">
        <v>306</v>
      </c>
      <c r="F8" t="s">
        <v>329</v>
      </c>
      <c r="G8" s="23" t="s">
        <v>332</v>
      </c>
      <c r="K8"/>
      <c r="N8" s="30">
        <v>30.5</v>
      </c>
      <c r="O8" s="94"/>
      <c r="P8" s="30"/>
      <c r="Q8">
        <f t="shared" ref="Q8:Q9" ca="1" si="31">IF(B8="",0,VLOOKUP(P8,INDIRECT($A8&amp;$B8),COLUMNS(INDIRECT($A8&amp;$B8))))</f>
        <v>0</v>
      </c>
      <c r="R8" s="16">
        <f t="shared" ref="R8:R9" si="32">IF(AND(P8&gt;0,N8="No PB"),1,IF(P8&gt;N8,1,0))</f>
        <v>0</v>
      </c>
      <c r="S8" s="31">
        <f t="shared" ref="S8:S9" ca="1" si="33">Q8+R8</f>
        <v>0</v>
      </c>
      <c r="T8" s="30"/>
      <c r="U8" s="44"/>
      <c r="V8" s="30"/>
      <c r="W8">
        <f t="shared" ref="W8:W9" ca="1" si="34">IF(B8="",0,VLOOKUP(V8,INDIRECT($A8&amp;$B8),COLUMNS(INDIRECT($A8&amp;$B8))))</f>
        <v>0</v>
      </c>
      <c r="X8" s="16">
        <f t="shared" ref="X8:X9" si="35">IF(AND(V8&gt;0,T8="No PB"),1,IF(V8&gt;T8,1,0))</f>
        <v>0</v>
      </c>
      <c r="Y8" s="16">
        <f t="shared" ref="Y8:Y9" ca="1" si="36">W8+X8</f>
        <v>0</v>
      </c>
      <c r="Z8" s="40"/>
      <c r="AA8" s="44"/>
      <c r="AB8" s="30"/>
      <c r="AC8">
        <f t="shared" ref="AC8:AC9" ca="1" si="37">IF(B8="",0,VLOOKUP(AB8,INDIRECT($A8&amp;$B8),COLUMNS(INDIRECT($A8&amp;$B8))))</f>
        <v>0</v>
      </c>
      <c r="AD8" s="16">
        <f t="shared" ref="AD8:AD9" si="38">IF(AND(AB8&gt;0,Z8="No PB"),1,IF(AB8&gt;Z8,1,0))</f>
        <v>0</v>
      </c>
      <c r="AE8" s="16">
        <f t="shared" ref="AE8:AE9" ca="1" si="39">AC8+AD8</f>
        <v>0</v>
      </c>
      <c r="AF8" s="77">
        <f t="shared" ref="AF8:AF9" ca="1" si="40">LARGE(AJ8:AM8,1)+LARGE(AJ8:AM8,2)+LARGE(AJ8:AM8,3)</f>
        <v>0</v>
      </c>
      <c r="AJ8" s="16">
        <f t="shared" ref="AJ8:AJ9" si="41">M8</f>
        <v>0</v>
      </c>
      <c r="AK8" s="16">
        <f t="shared" ref="AK8:AK9" ca="1" si="42">S8</f>
        <v>0</v>
      </c>
      <c r="AL8" s="16">
        <f t="shared" ref="AL8:AL9" ca="1" si="43">Y8</f>
        <v>0</v>
      </c>
      <c r="AM8" s="16">
        <f t="shared" ref="AM8:AM9" ca="1" si="44">AE8</f>
        <v>0</v>
      </c>
    </row>
    <row r="9" spans="1:39" x14ac:dyDescent="0.25">
      <c r="A9" s="16" t="s">
        <v>71</v>
      </c>
      <c r="B9" s="17" t="s">
        <v>32</v>
      </c>
      <c r="C9"/>
      <c r="D9" s="16" t="s">
        <v>132</v>
      </c>
      <c r="E9" t="s">
        <v>407</v>
      </c>
      <c r="F9" t="s">
        <v>408</v>
      </c>
      <c r="G9" s="23" t="s">
        <v>148</v>
      </c>
      <c r="K9"/>
      <c r="N9" s="30"/>
      <c r="O9" s="94">
        <v>5</v>
      </c>
      <c r="P9" s="30">
        <v>51.71</v>
      </c>
      <c r="Q9">
        <f t="shared" ca="1" si="31"/>
        <v>2</v>
      </c>
      <c r="R9" s="16">
        <f t="shared" si="32"/>
        <v>1</v>
      </c>
      <c r="S9" s="31">
        <f t="shared" ca="1" si="33"/>
        <v>3</v>
      </c>
      <c r="T9" s="30"/>
      <c r="U9" s="44"/>
      <c r="V9" s="30"/>
      <c r="W9">
        <f t="shared" ca="1" si="34"/>
        <v>0</v>
      </c>
      <c r="X9" s="16">
        <f t="shared" si="35"/>
        <v>0</v>
      </c>
      <c r="Y9" s="16">
        <f t="shared" ca="1" si="36"/>
        <v>0</v>
      </c>
      <c r="Z9" s="40"/>
      <c r="AA9" s="44"/>
      <c r="AB9" s="30"/>
      <c r="AC9">
        <f t="shared" ca="1" si="37"/>
        <v>0</v>
      </c>
      <c r="AD9" s="16">
        <f t="shared" si="38"/>
        <v>0</v>
      </c>
      <c r="AE9" s="16">
        <f t="shared" ca="1" si="39"/>
        <v>0</v>
      </c>
      <c r="AF9" s="77">
        <f t="shared" ca="1" si="40"/>
        <v>3</v>
      </c>
      <c r="AJ9" s="16">
        <f t="shared" si="41"/>
        <v>0</v>
      </c>
      <c r="AK9" s="16">
        <f t="shared" ca="1" si="42"/>
        <v>3</v>
      </c>
      <c r="AL9" s="16">
        <f t="shared" ca="1" si="43"/>
        <v>0</v>
      </c>
      <c r="AM9" s="16">
        <f t="shared" ca="1" si="44"/>
        <v>0</v>
      </c>
    </row>
    <row r="10" spans="1:39" x14ac:dyDescent="0.25">
      <c r="A10" s="16" t="s">
        <v>71</v>
      </c>
      <c r="B10" s="17" t="s">
        <v>37</v>
      </c>
      <c r="D10" s="16" t="s">
        <v>187</v>
      </c>
      <c r="E10" s="16" t="s">
        <v>184</v>
      </c>
      <c r="F10" s="16" t="s">
        <v>185</v>
      </c>
      <c r="G10" s="16" t="s">
        <v>186</v>
      </c>
      <c r="H10" s="40">
        <v>39.25</v>
      </c>
      <c r="K10">
        <f t="shared" ca="1" si="0"/>
        <v>0</v>
      </c>
      <c r="L10" s="16">
        <f t="shared" si="1"/>
        <v>0</v>
      </c>
      <c r="M10" s="31">
        <f t="shared" ca="1" si="2"/>
        <v>0</v>
      </c>
      <c r="N10" s="30"/>
      <c r="O10" s="94"/>
      <c r="P10" s="30"/>
      <c r="Q10">
        <f t="shared" ca="1" si="3"/>
        <v>0</v>
      </c>
      <c r="R10" s="16">
        <f t="shared" si="4"/>
        <v>0</v>
      </c>
      <c r="S10" s="31">
        <f t="shared" ca="1" si="5"/>
        <v>0</v>
      </c>
      <c r="T10" s="30"/>
      <c r="U10" s="44"/>
      <c r="V10" s="30"/>
      <c r="W10">
        <f t="shared" ca="1" si="6"/>
        <v>0</v>
      </c>
      <c r="X10" s="16">
        <f t="shared" si="7"/>
        <v>0</v>
      </c>
      <c r="Y10" s="16">
        <f t="shared" ca="1" si="8"/>
        <v>0</v>
      </c>
      <c r="Z10" s="40"/>
      <c r="AA10" s="44"/>
      <c r="AB10" s="30"/>
      <c r="AC10">
        <f t="shared" ca="1" si="9"/>
        <v>0</v>
      </c>
      <c r="AD10" s="16">
        <f t="shared" si="10"/>
        <v>0</v>
      </c>
      <c r="AE10" s="16">
        <f t="shared" ca="1" si="11"/>
        <v>0</v>
      </c>
      <c r="AF10" s="77">
        <f t="shared" ca="1" si="12"/>
        <v>0</v>
      </c>
      <c r="AJ10" s="16">
        <f t="shared" ca="1" si="13"/>
        <v>0</v>
      </c>
      <c r="AK10" s="16">
        <f t="shared" ca="1" si="14"/>
        <v>0</v>
      </c>
      <c r="AL10" s="16">
        <f t="shared" ca="1" si="15"/>
        <v>0</v>
      </c>
      <c r="AM10" s="16">
        <f t="shared" ca="1" si="16"/>
        <v>0</v>
      </c>
    </row>
    <row r="11" spans="1:39" x14ac:dyDescent="0.25">
      <c r="A11" s="16" t="s">
        <v>71</v>
      </c>
      <c r="B11" s="17" t="s">
        <v>37</v>
      </c>
      <c r="D11" s="16" t="s">
        <v>187</v>
      </c>
      <c r="E11" s="16" t="s">
        <v>283</v>
      </c>
      <c r="F11" s="16" t="s">
        <v>284</v>
      </c>
      <c r="G11" s="16" t="s">
        <v>282</v>
      </c>
      <c r="H11" s="40">
        <v>18.239999999999998</v>
      </c>
      <c r="I11" s="88" t="s">
        <v>341</v>
      </c>
      <c r="J11" s="30">
        <v>17.399999999999999</v>
      </c>
      <c r="K11">
        <f t="shared" ca="1" si="0"/>
        <v>0</v>
      </c>
      <c r="L11" s="16">
        <f t="shared" si="1"/>
        <v>0</v>
      </c>
      <c r="M11" s="31">
        <f t="shared" ca="1" si="2"/>
        <v>0</v>
      </c>
      <c r="N11" s="30"/>
      <c r="O11" s="94"/>
      <c r="P11" s="30"/>
      <c r="Q11">
        <f t="shared" ca="1" si="3"/>
        <v>0</v>
      </c>
      <c r="R11" s="16">
        <f t="shared" si="4"/>
        <v>0</v>
      </c>
      <c r="S11" s="31">
        <f t="shared" ca="1" si="5"/>
        <v>0</v>
      </c>
      <c r="T11" s="30"/>
      <c r="U11" s="44"/>
      <c r="V11" s="30"/>
      <c r="W11">
        <f t="shared" ca="1" si="6"/>
        <v>0</v>
      </c>
      <c r="X11" s="16">
        <f t="shared" si="7"/>
        <v>0</v>
      </c>
      <c r="Y11" s="16">
        <f t="shared" ca="1" si="8"/>
        <v>0</v>
      </c>
      <c r="Z11" s="40"/>
      <c r="AA11" s="44"/>
      <c r="AB11" s="30"/>
      <c r="AC11">
        <f t="shared" ca="1" si="9"/>
        <v>0</v>
      </c>
      <c r="AD11" s="16">
        <f t="shared" si="10"/>
        <v>0</v>
      </c>
      <c r="AE11" s="16">
        <f t="shared" ca="1" si="11"/>
        <v>0</v>
      </c>
      <c r="AF11" s="77">
        <f t="shared" ca="1" si="12"/>
        <v>0</v>
      </c>
      <c r="AJ11" s="16">
        <f t="shared" ca="1" si="13"/>
        <v>0</v>
      </c>
      <c r="AK11" s="16">
        <f t="shared" ca="1" si="14"/>
        <v>0</v>
      </c>
      <c r="AL11" s="16">
        <f t="shared" ca="1" si="15"/>
        <v>0</v>
      </c>
      <c r="AM11" s="16">
        <f t="shared" ca="1" si="16"/>
        <v>0</v>
      </c>
    </row>
    <row r="12" spans="1:39" x14ac:dyDescent="0.25">
      <c r="A12" s="16" t="s">
        <v>71</v>
      </c>
      <c r="B12" s="17" t="s">
        <v>37</v>
      </c>
      <c r="D12" s="16" t="s">
        <v>187</v>
      </c>
      <c r="E12" s="16" t="s">
        <v>314</v>
      </c>
      <c r="F12" s="16" t="s">
        <v>311</v>
      </c>
      <c r="G12" s="16" t="s">
        <v>312</v>
      </c>
      <c r="H12" s="40">
        <v>23.24</v>
      </c>
      <c r="I12" s="88" t="s">
        <v>344</v>
      </c>
      <c r="J12" s="30">
        <v>24.54</v>
      </c>
      <c r="K12">
        <f t="shared" ca="1" si="0"/>
        <v>0</v>
      </c>
      <c r="L12" s="16">
        <f t="shared" si="1"/>
        <v>1</v>
      </c>
      <c r="M12" s="31">
        <f t="shared" ca="1" si="2"/>
        <v>1</v>
      </c>
      <c r="N12" s="30">
        <v>24.54</v>
      </c>
      <c r="O12" s="94" t="s">
        <v>344</v>
      </c>
      <c r="P12" s="30">
        <v>23.75</v>
      </c>
      <c r="Q12">
        <f t="shared" ca="1" si="3"/>
        <v>0</v>
      </c>
      <c r="R12" s="16">
        <f t="shared" si="4"/>
        <v>0</v>
      </c>
      <c r="S12" s="31">
        <f t="shared" ca="1" si="5"/>
        <v>0</v>
      </c>
      <c r="T12" s="30"/>
      <c r="U12" s="44"/>
      <c r="V12" s="30"/>
      <c r="W12">
        <f t="shared" ca="1" si="6"/>
        <v>0</v>
      </c>
      <c r="X12" s="16">
        <f t="shared" si="7"/>
        <v>0</v>
      </c>
      <c r="Y12" s="16">
        <f t="shared" ca="1" si="8"/>
        <v>0</v>
      </c>
      <c r="Z12" s="40"/>
      <c r="AA12" s="44"/>
      <c r="AB12" s="30"/>
      <c r="AC12">
        <f t="shared" ca="1" si="9"/>
        <v>0</v>
      </c>
      <c r="AD12" s="16">
        <f t="shared" si="10"/>
        <v>0</v>
      </c>
      <c r="AE12" s="16">
        <f t="shared" ca="1" si="11"/>
        <v>0</v>
      </c>
      <c r="AF12" s="77">
        <f t="shared" ca="1" si="12"/>
        <v>1</v>
      </c>
      <c r="AJ12" s="16">
        <f t="shared" ca="1" si="13"/>
        <v>1</v>
      </c>
      <c r="AK12" s="16">
        <f t="shared" ca="1" si="14"/>
        <v>0</v>
      </c>
      <c r="AL12" s="16">
        <f t="shared" ca="1" si="15"/>
        <v>0</v>
      </c>
      <c r="AM12" s="16">
        <f t="shared" ca="1" si="16"/>
        <v>0</v>
      </c>
    </row>
    <row r="13" spans="1:39" x14ac:dyDescent="0.25">
      <c r="A13" s="16" t="s">
        <v>71</v>
      </c>
      <c r="B13" s="17" t="s">
        <v>37</v>
      </c>
      <c r="C13" s="17" t="s">
        <v>98</v>
      </c>
      <c r="D13" s="16" t="s">
        <v>187</v>
      </c>
      <c r="E13" s="16" t="s">
        <v>246</v>
      </c>
      <c r="F13" s="16" t="s">
        <v>233</v>
      </c>
      <c r="G13" s="16" t="s">
        <v>372</v>
      </c>
      <c r="K13"/>
      <c r="N13" s="30">
        <v>12.9</v>
      </c>
      <c r="O13" s="94" t="s">
        <v>341</v>
      </c>
      <c r="P13" s="30">
        <v>11.89</v>
      </c>
      <c r="Q13">
        <f t="shared" ca="1" si="3"/>
        <v>0</v>
      </c>
      <c r="R13" s="16">
        <f t="shared" si="4"/>
        <v>0</v>
      </c>
      <c r="S13" s="31">
        <f t="shared" ca="1" si="5"/>
        <v>0</v>
      </c>
      <c r="T13" s="30"/>
      <c r="U13" s="44"/>
      <c r="V13" s="30"/>
      <c r="W13">
        <f t="shared" ca="1" si="6"/>
        <v>0</v>
      </c>
      <c r="X13" s="16">
        <f t="shared" si="7"/>
        <v>0</v>
      </c>
      <c r="Y13" s="16">
        <f t="shared" ca="1" si="8"/>
        <v>0</v>
      </c>
      <c r="Z13" s="40"/>
      <c r="AA13" s="44"/>
      <c r="AB13" s="30"/>
      <c r="AC13">
        <f t="shared" ca="1" si="9"/>
        <v>0</v>
      </c>
      <c r="AD13" s="16">
        <f t="shared" si="10"/>
        <v>0</v>
      </c>
      <c r="AE13" s="16">
        <f t="shared" ca="1" si="11"/>
        <v>0</v>
      </c>
      <c r="AF13" s="77">
        <f t="shared" ca="1" si="12"/>
        <v>0</v>
      </c>
      <c r="AJ13" s="16">
        <f t="shared" si="13"/>
        <v>0</v>
      </c>
      <c r="AK13" s="16">
        <f t="shared" ca="1" si="14"/>
        <v>0</v>
      </c>
      <c r="AL13" s="16">
        <f t="shared" ca="1" si="15"/>
        <v>0</v>
      </c>
      <c r="AM13" s="16">
        <f t="shared" ca="1" si="16"/>
        <v>0</v>
      </c>
    </row>
    <row r="14" spans="1:39" x14ac:dyDescent="0.25">
      <c r="A14" s="16" t="s">
        <v>71</v>
      </c>
      <c r="B14" s="17" t="s">
        <v>36</v>
      </c>
      <c r="C14" s="17" t="s">
        <v>99</v>
      </c>
      <c r="D14" s="16" t="s">
        <v>107</v>
      </c>
      <c r="E14" s="16" t="s">
        <v>279</v>
      </c>
      <c r="F14" s="16" t="s">
        <v>280</v>
      </c>
      <c r="G14" s="16" t="s">
        <v>148</v>
      </c>
      <c r="H14" s="40">
        <v>16.440000000000001</v>
      </c>
      <c r="I14" s="88" t="s">
        <v>341</v>
      </c>
      <c r="J14" s="30">
        <v>20.010000000000002</v>
      </c>
      <c r="K14">
        <f t="shared" ca="1" si="0"/>
        <v>0</v>
      </c>
      <c r="L14" s="16">
        <f t="shared" si="1"/>
        <v>1</v>
      </c>
      <c r="M14" s="31">
        <f t="shared" ca="1" si="2"/>
        <v>1</v>
      </c>
      <c r="N14" s="30">
        <v>20.010000000000002</v>
      </c>
      <c r="O14" s="94" t="s">
        <v>341</v>
      </c>
      <c r="P14" s="30">
        <v>20.7</v>
      </c>
      <c r="Q14">
        <f t="shared" ca="1" si="3"/>
        <v>0</v>
      </c>
      <c r="R14" s="16">
        <f t="shared" si="4"/>
        <v>1</v>
      </c>
      <c r="S14" s="31">
        <f t="shared" ca="1" si="5"/>
        <v>1</v>
      </c>
      <c r="T14" s="30"/>
      <c r="U14" s="44"/>
      <c r="V14" s="30"/>
      <c r="W14">
        <f t="shared" ca="1" si="6"/>
        <v>0</v>
      </c>
      <c r="X14" s="16">
        <f t="shared" si="7"/>
        <v>0</v>
      </c>
      <c r="Y14" s="16">
        <f t="shared" ca="1" si="8"/>
        <v>0</v>
      </c>
      <c r="Z14" s="40"/>
      <c r="AA14" s="44"/>
      <c r="AB14" s="30"/>
      <c r="AC14">
        <f t="shared" ca="1" si="9"/>
        <v>0</v>
      </c>
      <c r="AD14" s="16">
        <f t="shared" si="10"/>
        <v>0</v>
      </c>
      <c r="AE14" s="16">
        <f t="shared" ca="1" si="11"/>
        <v>0</v>
      </c>
      <c r="AF14" s="77">
        <f t="shared" ca="1" si="12"/>
        <v>2</v>
      </c>
      <c r="AJ14" s="16">
        <f t="shared" ca="1" si="13"/>
        <v>1</v>
      </c>
      <c r="AK14" s="16">
        <f t="shared" ca="1" si="14"/>
        <v>1</v>
      </c>
      <c r="AL14" s="16">
        <f t="shared" ca="1" si="15"/>
        <v>0</v>
      </c>
      <c r="AM14" s="16">
        <f t="shared" ca="1" si="16"/>
        <v>0</v>
      </c>
    </row>
    <row r="15" spans="1:39" x14ac:dyDescent="0.25">
      <c r="A15" s="16" t="s">
        <v>71</v>
      </c>
      <c r="B15" s="17" t="s">
        <v>36</v>
      </c>
      <c r="C15" s="17">
        <v>11</v>
      </c>
      <c r="D15" s="16" t="s">
        <v>107</v>
      </c>
      <c r="E15" s="16" t="s">
        <v>356</v>
      </c>
      <c r="F15" s="16" t="s">
        <v>357</v>
      </c>
      <c r="G15" s="16" t="s">
        <v>354</v>
      </c>
      <c r="K15"/>
      <c r="N15" s="30"/>
      <c r="O15" s="94"/>
      <c r="P15" s="30"/>
      <c r="Q15">
        <f t="shared" ref="Q15" ca="1" si="45">IF(B15="",0,VLOOKUP(P15,INDIRECT($A15&amp;$B15),COLUMNS(INDIRECT($A15&amp;$B15))))</f>
        <v>0</v>
      </c>
      <c r="R15" s="16">
        <f t="shared" ref="R15" si="46">IF(AND(P15&gt;0,N15="No PB"),1,IF(P15&gt;N15,1,0))</f>
        <v>0</v>
      </c>
      <c r="S15" s="31">
        <f t="shared" ref="S15" ca="1" si="47">Q15+R15</f>
        <v>0</v>
      </c>
      <c r="T15" s="30"/>
      <c r="U15" s="44"/>
      <c r="V15" s="30"/>
      <c r="W15">
        <f t="shared" ref="W15" ca="1" si="48">IF(B15="",0,VLOOKUP(V15,INDIRECT($A15&amp;$B15),COLUMNS(INDIRECT($A15&amp;$B15))))</f>
        <v>0</v>
      </c>
      <c r="X15" s="16">
        <f t="shared" ref="X15" si="49">IF(AND(V15&gt;0,T15="No PB"),1,IF(V15&gt;T15,1,0))</f>
        <v>0</v>
      </c>
      <c r="Y15" s="16">
        <f t="shared" ref="Y15" ca="1" si="50">W15+X15</f>
        <v>0</v>
      </c>
      <c r="Z15" s="40"/>
      <c r="AA15" s="44"/>
      <c r="AB15" s="30"/>
      <c r="AC15">
        <f t="shared" ref="AC15" ca="1" si="51">IF(B15="",0,VLOOKUP(AB15,INDIRECT($A15&amp;$B15),COLUMNS(INDIRECT($A15&amp;$B15))))</f>
        <v>0</v>
      </c>
      <c r="AD15" s="16">
        <f t="shared" ref="AD15" si="52">IF(AND(AB15&gt;0,Z15="No PB"),1,IF(AB15&gt;Z15,1,0))</f>
        <v>0</v>
      </c>
      <c r="AE15" s="16">
        <f t="shared" ref="AE15" ca="1" si="53">AC15+AD15</f>
        <v>0</v>
      </c>
      <c r="AF15" s="77">
        <f t="shared" ref="AF15" ca="1" si="54">LARGE(AJ15:AM15,1)+LARGE(AJ15:AM15,2)+LARGE(AJ15:AM15,3)</f>
        <v>0</v>
      </c>
      <c r="AJ15" s="16">
        <f t="shared" ref="AJ15" si="55">M15</f>
        <v>0</v>
      </c>
      <c r="AK15" s="16">
        <f t="shared" ref="AK15" ca="1" si="56">S15</f>
        <v>0</v>
      </c>
      <c r="AL15" s="16">
        <f t="shared" ref="AL15" ca="1" si="57">Y15</f>
        <v>0</v>
      </c>
      <c r="AM15" s="16">
        <f t="shared" ref="AM15" ca="1" si="58">AE15</f>
        <v>0</v>
      </c>
    </row>
    <row r="16" spans="1:39" x14ac:dyDescent="0.25">
      <c r="A16" s="16" t="s">
        <v>71</v>
      </c>
      <c r="B16" s="17" t="s">
        <v>36</v>
      </c>
      <c r="D16" s="16" t="s">
        <v>107</v>
      </c>
      <c r="E16" s="16" t="s">
        <v>210</v>
      </c>
      <c r="F16" s="16" t="s">
        <v>211</v>
      </c>
      <c r="G16" s="16" t="s">
        <v>212</v>
      </c>
      <c r="H16" s="41"/>
      <c r="I16" s="88" t="s">
        <v>341</v>
      </c>
      <c r="J16" s="30">
        <v>21.38</v>
      </c>
      <c r="K16">
        <f t="shared" ca="1" si="0"/>
        <v>0</v>
      </c>
      <c r="L16" s="16">
        <f t="shared" si="1"/>
        <v>1</v>
      </c>
      <c r="M16" s="31">
        <f t="shared" ca="1" si="2"/>
        <v>1</v>
      </c>
      <c r="N16" s="30">
        <v>21.38</v>
      </c>
      <c r="O16" s="94"/>
      <c r="P16" s="30"/>
      <c r="Q16">
        <f t="shared" ca="1" si="3"/>
        <v>0</v>
      </c>
      <c r="R16" s="16">
        <f t="shared" si="4"/>
        <v>0</v>
      </c>
      <c r="S16" s="31">
        <f t="shared" ca="1" si="5"/>
        <v>0</v>
      </c>
      <c r="T16" s="30"/>
      <c r="U16" s="44"/>
      <c r="V16" s="30"/>
      <c r="W16">
        <f t="shared" ca="1" si="6"/>
        <v>0</v>
      </c>
      <c r="X16" s="16">
        <f t="shared" si="7"/>
        <v>0</v>
      </c>
      <c r="Y16" s="16">
        <f t="shared" ca="1" si="8"/>
        <v>0</v>
      </c>
      <c r="Z16" s="40"/>
      <c r="AA16" s="44"/>
      <c r="AB16" s="30"/>
      <c r="AC16">
        <f t="shared" ca="1" si="9"/>
        <v>0</v>
      </c>
      <c r="AD16" s="16">
        <f t="shared" si="10"/>
        <v>0</v>
      </c>
      <c r="AE16" s="16">
        <f t="shared" ca="1" si="11"/>
        <v>0</v>
      </c>
      <c r="AF16" s="77">
        <f t="shared" ca="1" si="12"/>
        <v>1</v>
      </c>
      <c r="AJ16" s="16">
        <f t="shared" ca="1" si="13"/>
        <v>1</v>
      </c>
      <c r="AK16" s="16">
        <f t="shared" ca="1" si="14"/>
        <v>0</v>
      </c>
      <c r="AL16" s="16">
        <f t="shared" ca="1" si="15"/>
        <v>0</v>
      </c>
      <c r="AM16" s="16">
        <f t="shared" ca="1" si="16"/>
        <v>0</v>
      </c>
    </row>
    <row r="17" spans="1:39" x14ac:dyDescent="0.25">
      <c r="A17" s="16" t="s">
        <v>71</v>
      </c>
      <c r="B17" s="17" t="s">
        <v>36</v>
      </c>
      <c r="C17" s="17" t="s">
        <v>99</v>
      </c>
      <c r="D17" s="16" t="s">
        <v>107</v>
      </c>
      <c r="E17" s="16" t="s">
        <v>136</v>
      </c>
      <c r="F17" s="16" t="s">
        <v>366</v>
      </c>
      <c r="G17" s="16" t="s">
        <v>354</v>
      </c>
      <c r="H17" s="41"/>
      <c r="K17"/>
      <c r="N17" s="30"/>
      <c r="O17" s="94" t="s">
        <v>341</v>
      </c>
      <c r="P17" s="30">
        <v>11.57</v>
      </c>
      <c r="Q17">
        <f t="shared" ref="Q17" ca="1" si="59">IF(B17="",0,VLOOKUP(P17,INDIRECT($A17&amp;$B17),COLUMNS(INDIRECT($A17&amp;$B17))))</f>
        <v>0</v>
      </c>
      <c r="R17" s="16">
        <f t="shared" ref="R17" si="60">IF(AND(P17&gt;0,N17="No PB"),1,IF(P17&gt;N17,1,0))</f>
        <v>1</v>
      </c>
      <c r="S17" s="31">
        <f t="shared" ref="S17" ca="1" si="61">Q17+R17</f>
        <v>1</v>
      </c>
      <c r="T17" s="30"/>
      <c r="U17" s="44"/>
      <c r="V17" s="30"/>
      <c r="W17">
        <f t="shared" ref="W17" ca="1" si="62">IF(B17="",0,VLOOKUP(V17,INDIRECT($A17&amp;$B17),COLUMNS(INDIRECT($A17&amp;$B17))))</f>
        <v>0</v>
      </c>
      <c r="X17" s="16">
        <f t="shared" ref="X17" si="63">IF(AND(V17&gt;0,T17="No PB"),1,IF(V17&gt;T17,1,0))</f>
        <v>0</v>
      </c>
      <c r="Y17" s="16">
        <f t="shared" ref="Y17" ca="1" si="64">W17+X17</f>
        <v>0</v>
      </c>
      <c r="Z17" s="40"/>
      <c r="AA17" s="44"/>
      <c r="AB17" s="30"/>
      <c r="AC17">
        <f t="shared" ref="AC17" ca="1" si="65">IF(B17="",0,VLOOKUP(AB17,INDIRECT($A17&amp;$B17),COLUMNS(INDIRECT($A17&amp;$B17))))</f>
        <v>0</v>
      </c>
      <c r="AD17" s="16">
        <f t="shared" ref="AD17" si="66">IF(AND(AB17&gt;0,Z17="No PB"),1,IF(AB17&gt;Z17,1,0))</f>
        <v>0</v>
      </c>
      <c r="AE17" s="16">
        <f t="shared" ref="AE17" ca="1" si="67">AC17+AD17</f>
        <v>0</v>
      </c>
      <c r="AF17" s="77">
        <f t="shared" ref="AF17" ca="1" si="68">LARGE(AJ17:AM17,1)+LARGE(AJ17:AM17,2)+LARGE(AJ17:AM17,3)</f>
        <v>1</v>
      </c>
      <c r="AJ17" s="16">
        <f t="shared" ref="AJ17" si="69">M17</f>
        <v>0</v>
      </c>
      <c r="AK17" s="16">
        <f t="shared" ref="AK17" ca="1" si="70">S17</f>
        <v>1</v>
      </c>
      <c r="AL17" s="16">
        <f t="shared" ref="AL17" ca="1" si="71">Y17</f>
        <v>0</v>
      </c>
      <c r="AM17" s="16">
        <f t="shared" ref="AM17" ca="1" si="72">AE17</f>
        <v>0</v>
      </c>
    </row>
    <row r="18" spans="1:39" x14ac:dyDescent="0.25">
      <c r="A18" s="16" t="s">
        <v>71</v>
      </c>
      <c r="B18" s="17" t="s">
        <v>36</v>
      </c>
      <c r="D18" s="16" t="s">
        <v>107</v>
      </c>
      <c r="E18" t="s">
        <v>306</v>
      </c>
      <c r="F18" t="s">
        <v>305</v>
      </c>
      <c r="G18" t="s">
        <v>307</v>
      </c>
      <c r="K18">
        <f t="shared" ca="1" si="0"/>
        <v>0</v>
      </c>
      <c r="L18" s="16">
        <f t="shared" si="1"/>
        <v>0</v>
      </c>
      <c r="M18" s="31">
        <f t="shared" ca="1" si="2"/>
        <v>0</v>
      </c>
      <c r="N18" s="30"/>
      <c r="O18" s="94"/>
      <c r="P18" s="30"/>
      <c r="Q18">
        <f t="shared" ca="1" si="3"/>
        <v>0</v>
      </c>
      <c r="R18" s="16">
        <f t="shared" si="4"/>
        <v>0</v>
      </c>
      <c r="S18" s="31">
        <f t="shared" ca="1" si="5"/>
        <v>0</v>
      </c>
      <c r="T18" s="30"/>
      <c r="U18" s="44"/>
      <c r="V18" s="30"/>
      <c r="W18">
        <f t="shared" ca="1" si="6"/>
        <v>0</v>
      </c>
      <c r="X18" s="16">
        <f t="shared" si="7"/>
        <v>0</v>
      </c>
      <c r="Y18" s="16">
        <f t="shared" ca="1" si="8"/>
        <v>0</v>
      </c>
      <c r="Z18" s="40"/>
      <c r="AA18" s="44"/>
      <c r="AB18" s="30"/>
      <c r="AC18">
        <f t="shared" ca="1" si="9"/>
        <v>0</v>
      </c>
      <c r="AD18" s="16">
        <f t="shared" si="10"/>
        <v>0</v>
      </c>
      <c r="AE18" s="16">
        <f t="shared" ca="1" si="11"/>
        <v>0</v>
      </c>
      <c r="AF18" s="77">
        <f t="shared" ca="1" si="12"/>
        <v>0</v>
      </c>
      <c r="AJ18" s="16">
        <f t="shared" ca="1" si="13"/>
        <v>0</v>
      </c>
      <c r="AK18" s="16">
        <f t="shared" ca="1" si="14"/>
        <v>0</v>
      </c>
      <c r="AL18" s="16">
        <f t="shared" ca="1" si="15"/>
        <v>0</v>
      </c>
      <c r="AM18" s="16">
        <f t="shared" ca="1" si="16"/>
        <v>0</v>
      </c>
    </row>
    <row r="19" spans="1:39" x14ac:dyDescent="0.25">
      <c r="A19" s="16" t="s">
        <v>71</v>
      </c>
      <c r="B19" s="17" t="s">
        <v>36</v>
      </c>
      <c r="D19" s="16" t="s">
        <v>107</v>
      </c>
      <c r="E19" s="16" t="s">
        <v>170</v>
      </c>
      <c r="F19" s="16" t="s">
        <v>323</v>
      </c>
      <c r="G19" t="s">
        <v>324</v>
      </c>
      <c r="K19">
        <f t="shared" ca="1" si="0"/>
        <v>0</v>
      </c>
      <c r="L19" s="16">
        <f t="shared" si="1"/>
        <v>0</v>
      </c>
      <c r="M19" s="31">
        <f t="shared" ca="1" si="2"/>
        <v>0</v>
      </c>
      <c r="N19" s="30"/>
      <c r="O19" s="94"/>
      <c r="P19" s="30"/>
      <c r="Q19">
        <f t="shared" ca="1" si="3"/>
        <v>0</v>
      </c>
      <c r="R19" s="16">
        <f t="shared" si="4"/>
        <v>0</v>
      </c>
      <c r="S19" s="31">
        <f t="shared" ca="1" si="5"/>
        <v>0</v>
      </c>
      <c r="T19" s="30"/>
      <c r="U19" s="44"/>
      <c r="V19" s="30"/>
      <c r="W19">
        <f t="shared" ca="1" si="6"/>
        <v>0</v>
      </c>
      <c r="X19" s="16">
        <f t="shared" si="7"/>
        <v>0</v>
      </c>
      <c r="Y19" s="16">
        <f t="shared" ca="1" si="8"/>
        <v>0</v>
      </c>
      <c r="Z19" s="40"/>
      <c r="AA19" s="44"/>
      <c r="AB19" s="30"/>
      <c r="AC19">
        <f t="shared" ca="1" si="9"/>
        <v>0</v>
      </c>
      <c r="AD19" s="16">
        <f t="shared" si="10"/>
        <v>0</v>
      </c>
      <c r="AE19" s="16">
        <f t="shared" ca="1" si="11"/>
        <v>0</v>
      </c>
      <c r="AF19" s="77">
        <f t="shared" ca="1" si="12"/>
        <v>0</v>
      </c>
      <c r="AJ19" s="16">
        <f t="shared" ca="1" si="13"/>
        <v>0</v>
      </c>
      <c r="AK19" s="16">
        <f t="shared" ca="1" si="14"/>
        <v>0</v>
      </c>
      <c r="AL19" s="16">
        <f t="shared" ca="1" si="15"/>
        <v>0</v>
      </c>
      <c r="AM19" s="16">
        <f t="shared" ca="1" si="16"/>
        <v>0</v>
      </c>
    </row>
    <row r="20" spans="1:39" x14ac:dyDescent="0.25">
      <c r="A20" s="16" t="s">
        <v>71</v>
      </c>
      <c r="B20" s="17" t="s">
        <v>36</v>
      </c>
      <c r="C20" s="17">
        <v>11</v>
      </c>
      <c r="D20" s="16" t="s">
        <v>107</v>
      </c>
      <c r="E20" s="16" t="s">
        <v>381</v>
      </c>
      <c r="F20" s="16" t="s">
        <v>382</v>
      </c>
      <c r="G20" s="16" t="s">
        <v>354</v>
      </c>
      <c r="K20">
        <f t="shared" ca="1" si="0"/>
        <v>0</v>
      </c>
      <c r="N20" s="30">
        <v>16.71</v>
      </c>
      <c r="O20" s="94" t="s">
        <v>341</v>
      </c>
      <c r="P20" s="30">
        <v>17.420000000000002</v>
      </c>
      <c r="Q20">
        <f t="shared" ref="Q20:Q21" ca="1" si="73">IF(B20="",0,VLOOKUP(P20,INDIRECT($A20&amp;$B20),COLUMNS(INDIRECT($A20&amp;$B20))))</f>
        <v>0</v>
      </c>
      <c r="R20" s="16">
        <f t="shared" ref="R20:R21" si="74">IF(AND(P20&gt;0,N20="No PB"),1,IF(P20&gt;N20,1,0))</f>
        <v>1</v>
      </c>
      <c r="S20" s="31">
        <f t="shared" ref="S20:S21" ca="1" si="75">Q20+R20</f>
        <v>1</v>
      </c>
      <c r="T20" s="30"/>
      <c r="U20" s="44"/>
      <c r="V20" s="30"/>
      <c r="W20">
        <f t="shared" ref="W20:W21" ca="1" si="76">IF(B20="",0,VLOOKUP(V20,INDIRECT($A20&amp;$B20),COLUMNS(INDIRECT($A20&amp;$B20))))</f>
        <v>0</v>
      </c>
      <c r="X20" s="16">
        <f t="shared" ref="X20:X21" si="77">IF(AND(V20&gt;0,T20="No PB"),1,IF(V20&gt;T20,1,0))</f>
        <v>0</v>
      </c>
      <c r="Y20" s="16">
        <f t="shared" ref="Y20:Y21" ca="1" si="78">W20+X20</f>
        <v>0</v>
      </c>
      <c r="Z20" s="40"/>
      <c r="AA20" s="44"/>
      <c r="AB20" s="30"/>
      <c r="AC20">
        <f t="shared" ref="AC20:AC21" ca="1" si="79">IF(B20="",0,VLOOKUP(AB20,INDIRECT($A20&amp;$B20),COLUMNS(INDIRECT($A20&amp;$B20))))</f>
        <v>0</v>
      </c>
      <c r="AD20" s="16">
        <f t="shared" ref="AD20:AD21" si="80">IF(AND(AB20&gt;0,Z20="No PB"),1,IF(AB20&gt;Z20,1,0))</f>
        <v>0</v>
      </c>
      <c r="AE20" s="16">
        <f t="shared" ref="AE20:AE21" ca="1" si="81">AC20+AD20</f>
        <v>0</v>
      </c>
      <c r="AF20" s="77">
        <f t="shared" ref="AF20:AF21" ca="1" si="82">LARGE(AJ20:AM20,1)+LARGE(AJ20:AM20,2)+LARGE(AJ20:AM20,3)</f>
        <v>1</v>
      </c>
      <c r="AJ20" s="16">
        <f t="shared" ref="AJ20:AJ21" si="83">M20</f>
        <v>0</v>
      </c>
      <c r="AK20" s="16">
        <f t="shared" ref="AK20:AK21" ca="1" si="84">S20</f>
        <v>1</v>
      </c>
      <c r="AL20" s="16">
        <f t="shared" ref="AL20:AL21" ca="1" si="85">Y20</f>
        <v>0</v>
      </c>
      <c r="AM20" s="16">
        <f t="shared" ref="AM20:AM21" ca="1" si="86">AE20</f>
        <v>0</v>
      </c>
    </row>
    <row r="21" spans="1:39" x14ac:dyDescent="0.25">
      <c r="A21" s="16" t="s">
        <v>71</v>
      </c>
      <c r="B21" s="17" t="s">
        <v>36</v>
      </c>
      <c r="C21" s="17">
        <v>11</v>
      </c>
      <c r="D21" s="16" t="s">
        <v>107</v>
      </c>
      <c r="E21" s="16" t="s">
        <v>383</v>
      </c>
      <c r="F21" s="16" t="s">
        <v>384</v>
      </c>
      <c r="G21" s="16" t="s">
        <v>179</v>
      </c>
      <c r="K21">
        <f t="shared" ca="1" si="0"/>
        <v>0</v>
      </c>
      <c r="N21" s="30">
        <v>15.52</v>
      </c>
      <c r="O21" s="94" t="s">
        <v>344</v>
      </c>
      <c r="P21" s="30">
        <v>17.989999999999998</v>
      </c>
      <c r="Q21">
        <f t="shared" ca="1" si="73"/>
        <v>0</v>
      </c>
      <c r="R21" s="16">
        <f t="shared" si="74"/>
        <v>1</v>
      </c>
      <c r="S21" s="31">
        <f t="shared" ca="1" si="75"/>
        <v>1</v>
      </c>
      <c r="T21" s="30"/>
      <c r="U21" s="44"/>
      <c r="V21" s="30"/>
      <c r="W21">
        <f t="shared" ca="1" si="76"/>
        <v>0</v>
      </c>
      <c r="X21" s="16">
        <f t="shared" si="77"/>
        <v>0</v>
      </c>
      <c r="Y21" s="16">
        <f t="shared" ca="1" si="78"/>
        <v>0</v>
      </c>
      <c r="Z21" s="40"/>
      <c r="AA21" s="44"/>
      <c r="AB21" s="30"/>
      <c r="AC21">
        <f t="shared" ca="1" si="79"/>
        <v>0</v>
      </c>
      <c r="AD21" s="16">
        <f t="shared" si="80"/>
        <v>0</v>
      </c>
      <c r="AE21" s="16">
        <f t="shared" ca="1" si="81"/>
        <v>0</v>
      </c>
      <c r="AF21" s="77">
        <f t="shared" ca="1" si="82"/>
        <v>1</v>
      </c>
      <c r="AJ21" s="16">
        <f t="shared" si="83"/>
        <v>0</v>
      </c>
      <c r="AK21" s="16">
        <f t="shared" ca="1" si="84"/>
        <v>1</v>
      </c>
      <c r="AL21" s="16">
        <f t="shared" ca="1" si="85"/>
        <v>0</v>
      </c>
      <c r="AM21" s="16">
        <f t="shared" ca="1" si="86"/>
        <v>0</v>
      </c>
    </row>
    <row r="22" spans="1:39" x14ac:dyDescent="0.25">
      <c r="A22" s="16" t="s">
        <v>71</v>
      </c>
      <c r="B22" s="17" t="s">
        <v>41</v>
      </c>
      <c r="D22" s="16" t="s">
        <v>107</v>
      </c>
      <c r="E22" t="s">
        <v>251</v>
      </c>
      <c r="F22" t="s">
        <v>250</v>
      </c>
      <c r="G22" t="s">
        <v>200</v>
      </c>
      <c r="H22" s="40">
        <v>11.98</v>
      </c>
      <c r="I22" s="88" t="s">
        <v>341</v>
      </c>
      <c r="J22" s="30">
        <v>9.9499999999999993</v>
      </c>
      <c r="K22">
        <f t="shared" ca="1" si="0"/>
        <v>0</v>
      </c>
      <c r="L22" s="16">
        <f t="shared" si="1"/>
        <v>0</v>
      </c>
      <c r="M22" s="31">
        <f t="shared" ca="1" si="2"/>
        <v>0</v>
      </c>
      <c r="N22" s="30"/>
      <c r="O22" s="94"/>
      <c r="P22" s="30"/>
      <c r="Q22">
        <f t="shared" ca="1" si="3"/>
        <v>0</v>
      </c>
      <c r="R22" s="16">
        <f t="shared" si="4"/>
        <v>0</v>
      </c>
      <c r="S22" s="31">
        <f t="shared" ca="1" si="5"/>
        <v>0</v>
      </c>
      <c r="T22" s="30"/>
      <c r="U22" s="44"/>
      <c r="V22" s="30"/>
      <c r="W22">
        <f t="shared" ca="1" si="6"/>
        <v>0</v>
      </c>
      <c r="X22" s="16">
        <f t="shared" si="7"/>
        <v>0</v>
      </c>
      <c r="Y22" s="16">
        <f t="shared" ca="1" si="8"/>
        <v>0</v>
      </c>
      <c r="Z22" s="40"/>
      <c r="AA22" s="44"/>
      <c r="AB22" s="30"/>
      <c r="AC22">
        <f t="shared" ca="1" si="9"/>
        <v>0</v>
      </c>
      <c r="AD22" s="16">
        <f t="shared" si="10"/>
        <v>0</v>
      </c>
      <c r="AE22" s="16">
        <f t="shared" ca="1" si="11"/>
        <v>0</v>
      </c>
      <c r="AF22" s="77">
        <f t="shared" ca="1" si="12"/>
        <v>0</v>
      </c>
      <c r="AJ22" s="16">
        <f t="shared" ca="1" si="13"/>
        <v>0</v>
      </c>
      <c r="AK22" s="16">
        <f t="shared" ca="1" si="14"/>
        <v>0</v>
      </c>
      <c r="AL22" s="16">
        <f t="shared" ca="1" si="15"/>
        <v>0</v>
      </c>
      <c r="AM22" s="16">
        <f t="shared" ca="1" si="16"/>
        <v>0</v>
      </c>
    </row>
    <row r="23" spans="1:39" x14ac:dyDescent="0.25">
      <c r="A23" s="16" t="s">
        <v>71</v>
      </c>
      <c r="B23" s="17" t="s">
        <v>41</v>
      </c>
      <c r="D23" s="16" t="s">
        <v>107</v>
      </c>
      <c r="E23" t="s">
        <v>263</v>
      </c>
      <c r="F23" t="s">
        <v>264</v>
      </c>
      <c r="G23" s="16" t="s">
        <v>265</v>
      </c>
      <c r="K23">
        <f t="shared" ca="1" si="0"/>
        <v>0</v>
      </c>
      <c r="L23" s="16">
        <f t="shared" si="1"/>
        <v>0</v>
      </c>
      <c r="M23" s="31">
        <f t="shared" ca="1" si="2"/>
        <v>0</v>
      </c>
      <c r="N23" s="30"/>
      <c r="O23" s="94"/>
      <c r="P23" s="30"/>
      <c r="Q23">
        <f t="shared" ca="1" si="3"/>
        <v>0</v>
      </c>
      <c r="R23" s="16">
        <f t="shared" si="4"/>
        <v>0</v>
      </c>
      <c r="S23" s="31">
        <f t="shared" ca="1" si="5"/>
        <v>0</v>
      </c>
      <c r="T23" s="30"/>
      <c r="U23" s="44"/>
      <c r="V23" s="30"/>
      <c r="W23">
        <f t="shared" ca="1" si="6"/>
        <v>0</v>
      </c>
      <c r="X23" s="16">
        <f t="shared" si="7"/>
        <v>0</v>
      </c>
      <c r="Y23" s="16">
        <f t="shared" ca="1" si="8"/>
        <v>0</v>
      </c>
      <c r="Z23" s="40"/>
      <c r="AA23" s="44"/>
      <c r="AB23" s="30"/>
      <c r="AC23">
        <f t="shared" ca="1" si="9"/>
        <v>0</v>
      </c>
      <c r="AD23" s="16">
        <f t="shared" si="10"/>
        <v>0</v>
      </c>
      <c r="AE23" s="16">
        <f t="shared" ca="1" si="11"/>
        <v>0</v>
      </c>
      <c r="AF23" s="77">
        <f t="shared" ca="1" si="12"/>
        <v>0</v>
      </c>
      <c r="AJ23" s="16">
        <f t="shared" ca="1" si="13"/>
        <v>0</v>
      </c>
      <c r="AK23" s="16">
        <f t="shared" ca="1" si="14"/>
        <v>0</v>
      </c>
      <c r="AL23" s="16">
        <f t="shared" ca="1" si="15"/>
        <v>0</v>
      </c>
      <c r="AM23" s="16">
        <f t="shared" ca="1" si="16"/>
        <v>0</v>
      </c>
    </row>
    <row r="24" spans="1:39" x14ac:dyDescent="0.25">
      <c r="A24" s="16" t="s">
        <v>71</v>
      </c>
      <c r="B24" s="17" t="s">
        <v>41</v>
      </c>
      <c r="D24" s="16" t="s">
        <v>111</v>
      </c>
      <c r="E24" s="16" t="s">
        <v>370</v>
      </c>
      <c r="F24" s="16" t="s">
        <v>369</v>
      </c>
      <c r="G24" s="16" t="s">
        <v>106</v>
      </c>
      <c r="K24"/>
      <c r="N24" s="30">
        <v>28.82</v>
      </c>
      <c r="O24" s="94"/>
      <c r="P24" s="30"/>
      <c r="Q24">
        <f ca="1">IF(B24="",0,VLOOKUP(P24,INDIRECT($A24&amp;$B24),COLUMNS(INDIRECT($A24&amp;$B24))))</f>
        <v>0</v>
      </c>
      <c r="R24" s="16">
        <f>IF(AND(P24&gt;0,N24="No PB"),1,IF(P24&gt;N24,1,0))</f>
        <v>0</v>
      </c>
      <c r="S24" s="31">
        <f ca="1">Q24+R24</f>
        <v>0</v>
      </c>
      <c r="T24" s="30"/>
      <c r="U24" s="44"/>
      <c r="V24" s="30"/>
      <c r="W24">
        <f t="shared" ca="1" si="6"/>
        <v>0</v>
      </c>
      <c r="X24" s="16">
        <f t="shared" si="7"/>
        <v>0</v>
      </c>
      <c r="Y24" s="16">
        <f t="shared" ca="1" si="8"/>
        <v>0</v>
      </c>
      <c r="Z24" s="40"/>
      <c r="AA24" s="44"/>
      <c r="AB24" s="30"/>
      <c r="AC24">
        <f t="shared" ref="AC24:AC25" ca="1" si="87">IF(B24="",0,VLOOKUP(AB24,INDIRECT($A24&amp;$B24),COLUMNS(INDIRECT($A24&amp;$B24))))</f>
        <v>0</v>
      </c>
      <c r="AD24" s="16">
        <f t="shared" ref="AD24:AD25" si="88">IF(AND(AB24&gt;0,Z24="No PB"),1,IF(AB24&gt;Z24,1,0))</f>
        <v>0</v>
      </c>
      <c r="AE24" s="16">
        <f t="shared" ref="AE24:AE25" ca="1" si="89">AC24+AD24</f>
        <v>0</v>
      </c>
      <c r="AF24" s="77">
        <f t="shared" ref="AF24:AF25" ca="1" si="90">LARGE(AJ24:AM24,1)+LARGE(AJ24:AM24,2)+LARGE(AJ24:AM24,3)</f>
        <v>0</v>
      </c>
      <c r="AJ24" s="16">
        <f t="shared" ref="AJ24:AJ25" si="91">M24</f>
        <v>0</v>
      </c>
      <c r="AK24" s="16">
        <f t="shared" ref="AK24:AK25" ca="1" si="92">S24</f>
        <v>0</v>
      </c>
      <c r="AL24" s="16">
        <f t="shared" ref="AL24:AL25" ca="1" si="93">Y24</f>
        <v>0</v>
      </c>
      <c r="AM24" s="16">
        <f t="shared" ref="AM24:AM25" ca="1" si="94">AE24</f>
        <v>0</v>
      </c>
    </row>
    <row r="25" spans="1:39" x14ac:dyDescent="0.25">
      <c r="A25" s="16" t="s">
        <v>71</v>
      </c>
      <c r="B25" s="17" t="s">
        <v>41</v>
      </c>
      <c r="C25" s="17" t="s">
        <v>99</v>
      </c>
      <c r="D25" s="16" t="s">
        <v>107</v>
      </c>
      <c r="E25" s="16" t="s">
        <v>171</v>
      </c>
      <c r="F25" s="16" t="s">
        <v>380</v>
      </c>
      <c r="G25" s="16" t="s">
        <v>354</v>
      </c>
      <c r="K25"/>
      <c r="N25" s="30"/>
      <c r="O25" s="94" t="s">
        <v>341</v>
      </c>
      <c r="P25" s="30">
        <v>11.3</v>
      </c>
      <c r="Q25">
        <f t="shared" ref="Q25" ca="1" si="95">IF(B25="",0,VLOOKUP(P25,INDIRECT($A25&amp;$B25),COLUMNS(INDIRECT($A25&amp;$B25))))</f>
        <v>0</v>
      </c>
      <c r="R25" s="16">
        <f t="shared" ref="R25" si="96">IF(AND(P25&gt;0,N25="No PB"),1,IF(P25&gt;N25,1,0))</f>
        <v>1</v>
      </c>
      <c r="S25" s="31">
        <f t="shared" ref="S25" ca="1" si="97">Q25+R25</f>
        <v>1</v>
      </c>
      <c r="T25" s="30"/>
      <c r="U25" s="44"/>
      <c r="V25" s="30"/>
      <c r="W25">
        <f t="shared" ref="W25" ca="1" si="98">IF(B25="",0,VLOOKUP(V25,INDIRECT($A25&amp;$B25),COLUMNS(INDIRECT($A25&amp;$B25))))</f>
        <v>0</v>
      </c>
      <c r="X25" s="16">
        <f t="shared" ref="X25" si="99">IF(AND(V25&gt;0,T25="No PB"),1,IF(V25&gt;T25,1,0))</f>
        <v>0</v>
      </c>
      <c r="Y25" s="16">
        <f t="shared" ref="Y25" ca="1" si="100">W25+X25</f>
        <v>0</v>
      </c>
      <c r="Z25" s="40"/>
      <c r="AA25" s="44"/>
      <c r="AB25" s="30"/>
      <c r="AC25">
        <f t="shared" ca="1" si="87"/>
        <v>0</v>
      </c>
      <c r="AD25" s="16">
        <f t="shared" si="88"/>
        <v>0</v>
      </c>
      <c r="AE25" s="16">
        <f t="shared" ca="1" si="89"/>
        <v>0</v>
      </c>
      <c r="AF25" s="77">
        <f t="shared" ca="1" si="90"/>
        <v>1</v>
      </c>
      <c r="AJ25" s="16">
        <f t="shared" si="91"/>
        <v>0</v>
      </c>
      <c r="AK25" s="16">
        <f t="shared" ca="1" si="92"/>
        <v>1</v>
      </c>
      <c r="AL25" s="16">
        <f t="shared" ca="1" si="93"/>
        <v>0</v>
      </c>
      <c r="AM25" s="16">
        <f t="shared" ca="1" si="94"/>
        <v>0</v>
      </c>
    </row>
    <row r="26" spans="1:39" x14ac:dyDescent="0.25">
      <c r="A26" s="16" t="s">
        <v>71</v>
      </c>
      <c r="B26" s="17" t="s">
        <v>35</v>
      </c>
      <c r="D26" s="16" t="s">
        <v>187</v>
      </c>
      <c r="E26" s="16" t="s">
        <v>182</v>
      </c>
      <c r="F26" s="16" t="s">
        <v>255</v>
      </c>
      <c r="G26" t="s">
        <v>266</v>
      </c>
      <c r="H26" s="40">
        <v>30.2</v>
      </c>
      <c r="I26" s="88" t="s">
        <v>341</v>
      </c>
      <c r="J26" s="30">
        <v>26.78</v>
      </c>
      <c r="K26">
        <f t="shared" ca="1" si="0"/>
        <v>0</v>
      </c>
      <c r="L26" s="16">
        <f t="shared" si="1"/>
        <v>0</v>
      </c>
      <c r="M26" s="31">
        <f t="shared" ca="1" si="2"/>
        <v>0</v>
      </c>
      <c r="N26" s="30"/>
      <c r="O26" s="94"/>
      <c r="P26" s="30"/>
      <c r="Q26">
        <f t="shared" ca="1" si="3"/>
        <v>0</v>
      </c>
      <c r="R26" s="16">
        <f t="shared" si="4"/>
        <v>0</v>
      </c>
      <c r="S26" s="31">
        <f t="shared" ca="1" si="5"/>
        <v>0</v>
      </c>
      <c r="T26" s="30"/>
      <c r="U26" s="44"/>
      <c r="V26" s="30"/>
      <c r="W26">
        <f t="shared" ca="1" si="6"/>
        <v>0</v>
      </c>
      <c r="X26" s="16">
        <f t="shared" si="7"/>
        <v>0</v>
      </c>
      <c r="Y26" s="16">
        <f t="shared" ca="1" si="8"/>
        <v>0</v>
      </c>
      <c r="Z26" s="40"/>
      <c r="AA26" s="44"/>
      <c r="AB26" s="30"/>
      <c r="AC26">
        <f t="shared" ca="1" si="9"/>
        <v>0</v>
      </c>
      <c r="AD26" s="16">
        <f t="shared" si="10"/>
        <v>0</v>
      </c>
      <c r="AE26" s="16">
        <f t="shared" ca="1" si="11"/>
        <v>0</v>
      </c>
      <c r="AF26" s="77">
        <f t="shared" ca="1" si="12"/>
        <v>0</v>
      </c>
      <c r="AJ26" s="16">
        <f t="shared" ca="1" si="13"/>
        <v>0</v>
      </c>
      <c r="AK26" s="16">
        <f t="shared" ca="1" si="14"/>
        <v>0</v>
      </c>
      <c r="AL26" s="16">
        <f t="shared" ca="1" si="15"/>
        <v>0</v>
      </c>
      <c r="AM26" s="16">
        <f t="shared" ca="1" si="16"/>
        <v>0</v>
      </c>
    </row>
    <row r="27" spans="1:39" x14ac:dyDescent="0.25">
      <c r="A27" s="16" t="s">
        <v>71</v>
      </c>
      <c r="B27" s="17" t="s">
        <v>35</v>
      </c>
      <c r="D27" s="16" t="s">
        <v>187</v>
      </c>
      <c r="E27" s="16" t="s">
        <v>315</v>
      </c>
      <c r="F27" s="16" t="s">
        <v>316</v>
      </c>
      <c r="G27" s="16" t="s">
        <v>106</v>
      </c>
      <c r="I27" s="88" t="s">
        <v>341</v>
      </c>
      <c r="J27" s="30">
        <v>28.05</v>
      </c>
      <c r="K27">
        <f t="shared" ca="1" si="0"/>
        <v>0</v>
      </c>
      <c r="L27" s="16">
        <f t="shared" si="1"/>
        <v>1</v>
      </c>
      <c r="M27" s="31">
        <f t="shared" ca="1" si="2"/>
        <v>1</v>
      </c>
      <c r="N27" s="30">
        <v>28.05</v>
      </c>
      <c r="O27" s="94"/>
      <c r="P27" s="30"/>
      <c r="Q27">
        <f t="shared" ca="1" si="3"/>
        <v>0</v>
      </c>
      <c r="R27" s="16">
        <f t="shared" si="4"/>
        <v>0</v>
      </c>
      <c r="S27" s="31">
        <f t="shared" ca="1" si="5"/>
        <v>0</v>
      </c>
      <c r="T27" s="30"/>
      <c r="U27" s="44"/>
      <c r="V27" s="30"/>
      <c r="W27">
        <f t="shared" ca="1" si="6"/>
        <v>0</v>
      </c>
      <c r="X27" s="16">
        <f t="shared" si="7"/>
        <v>0</v>
      </c>
      <c r="Y27" s="16">
        <f t="shared" ca="1" si="8"/>
        <v>0</v>
      </c>
      <c r="Z27" s="40"/>
      <c r="AA27" s="44"/>
      <c r="AB27" s="30"/>
      <c r="AC27">
        <f t="shared" ca="1" si="9"/>
        <v>0</v>
      </c>
      <c r="AD27" s="16">
        <f t="shared" si="10"/>
        <v>0</v>
      </c>
      <c r="AE27" s="16">
        <f t="shared" ca="1" si="11"/>
        <v>0</v>
      </c>
      <c r="AF27" s="77">
        <f t="shared" ca="1" si="12"/>
        <v>1</v>
      </c>
      <c r="AJ27" s="16">
        <f t="shared" ca="1" si="13"/>
        <v>1</v>
      </c>
      <c r="AK27" s="16">
        <f t="shared" ca="1" si="14"/>
        <v>0</v>
      </c>
      <c r="AL27" s="16">
        <f t="shared" ca="1" si="15"/>
        <v>0</v>
      </c>
      <c r="AM27" s="16">
        <f t="shared" ca="1" si="16"/>
        <v>0</v>
      </c>
    </row>
    <row r="28" spans="1:39" x14ac:dyDescent="0.25">
      <c r="A28" s="16" t="s">
        <v>71</v>
      </c>
      <c r="B28" s="17" t="s">
        <v>35</v>
      </c>
      <c r="D28" s="16" t="s">
        <v>187</v>
      </c>
      <c r="E28" s="16" t="s">
        <v>158</v>
      </c>
      <c r="F28" s="16" t="s">
        <v>159</v>
      </c>
      <c r="G28" s="16" t="s">
        <v>148</v>
      </c>
      <c r="I28" s="88" t="s">
        <v>341</v>
      </c>
      <c r="J28" s="30">
        <v>30.22</v>
      </c>
      <c r="K28">
        <f t="shared" ca="1" si="0"/>
        <v>0</v>
      </c>
      <c r="L28" s="16">
        <f t="shared" si="1"/>
        <v>1</v>
      </c>
      <c r="M28" s="31">
        <f t="shared" ca="1" si="2"/>
        <v>1</v>
      </c>
      <c r="N28" s="30">
        <v>30.22</v>
      </c>
      <c r="O28" s="95" t="s">
        <v>344</v>
      </c>
      <c r="P28" s="30">
        <v>25.69</v>
      </c>
      <c r="Q28">
        <f t="shared" ca="1" si="3"/>
        <v>0</v>
      </c>
      <c r="R28" s="16">
        <f t="shared" si="4"/>
        <v>0</v>
      </c>
      <c r="S28" s="31">
        <f t="shared" ca="1" si="5"/>
        <v>0</v>
      </c>
      <c r="T28" s="30"/>
      <c r="U28" s="30"/>
      <c r="V28" s="30"/>
      <c r="W28">
        <f t="shared" ca="1" si="6"/>
        <v>0</v>
      </c>
      <c r="X28" s="16">
        <f t="shared" si="7"/>
        <v>0</v>
      </c>
      <c r="Y28" s="16">
        <f t="shared" ca="1" si="8"/>
        <v>0</v>
      </c>
      <c r="Z28" s="40"/>
      <c r="AA28" s="30"/>
      <c r="AB28" s="30"/>
      <c r="AC28">
        <f t="shared" ca="1" si="9"/>
        <v>0</v>
      </c>
      <c r="AD28" s="16">
        <f t="shared" si="10"/>
        <v>0</v>
      </c>
      <c r="AE28" s="16">
        <f t="shared" ca="1" si="11"/>
        <v>0</v>
      </c>
      <c r="AF28" s="77">
        <f t="shared" ca="1" si="12"/>
        <v>1</v>
      </c>
      <c r="AJ28" s="16">
        <f t="shared" ca="1" si="13"/>
        <v>1</v>
      </c>
      <c r="AK28" s="16">
        <f t="shared" ca="1" si="14"/>
        <v>0</v>
      </c>
      <c r="AL28" s="16">
        <f t="shared" ca="1" si="15"/>
        <v>0</v>
      </c>
      <c r="AM28" s="16">
        <f t="shared" ca="1" si="16"/>
        <v>0</v>
      </c>
    </row>
    <row r="29" spans="1:39" x14ac:dyDescent="0.25">
      <c r="A29" s="16" t="s">
        <v>71</v>
      </c>
      <c r="B29" s="17" t="s">
        <v>35</v>
      </c>
      <c r="D29" s="16" t="s">
        <v>187</v>
      </c>
      <c r="E29" s="16" t="s">
        <v>170</v>
      </c>
      <c r="F29" s="16" t="s">
        <v>171</v>
      </c>
      <c r="G29" t="s">
        <v>172</v>
      </c>
      <c r="I29" s="88" t="s">
        <v>341</v>
      </c>
      <c r="J29" s="30">
        <v>16.27</v>
      </c>
      <c r="K29">
        <f t="shared" ca="1" si="0"/>
        <v>0</v>
      </c>
      <c r="L29" s="16">
        <f t="shared" si="1"/>
        <v>1</v>
      </c>
      <c r="M29" s="31">
        <f t="shared" ca="1" si="2"/>
        <v>1</v>
      </c>
      <c r="N29" s="30">
        <v>16.27</v>
      </c>
      <c r="O29" s="94" t="s">
        <v>341</v>
      </c>
      <c r="P29" s="30">
        <v>15.38</v>
      </c>
      <c r="Q29">
        <f t="shared" ca="1" si="3"/>
        <v>0</v>
      </c>
      <c r="R29" s="16">
        <f t="shared" si="4"/>
        <v>0</v>
      </c>
      <c r="S29" s="31">
        <f t="shared" ca="1" si="5"/>
        <v>0</v>
      </c>
      <c r="T29" s="30"/>
      <c r="U29" s="44"/>
      <c r="V29" s="30"/>
      <c r="W29">
        <f t="shared" ca="1" si="6"/>
        <v>0</v>
      </c>
      <c r="X29" s="16">
        <f t="shared" si="7"/>
        <v>0</v>
      </c>
      <c r="Y29" s="16">
        <f t="shared" ca="1" si="8"/>
        <v>0</v>
      </c>
      <c r="Z29" s="40"/>
      <c r="AA29" s="44"/>
      <c r="AB29" s="30"/>
      <c r="AC29">
        <f t="shared" ca="1" si="9"/>
        <v>0</v>
      </c>
      <c r="AD29" s="16">
        <f t="shared" si="10"/>
        <v>0</v>
      </c>
      <c r="AE29" s="16">
        <f t="shared" ca="1" si="11"/>
        <v>0</v>
      </c>
      <c r="AF29" s="77">
        <f t="shared" ca="1" si="12"/>
        <v>1</v>
      </c>
      <c r="AJ29" s="16">
        <f t="shared" ca="1" si="13"/>
        <v>1</v>
      </c>
      <c r="AK29" s="16">
        <f t="shared" ca="1" si="14"/>
        <v>0</v>
      </c>
      <c r="AL29" s="16">
        <f t="shared" ca="1" si="15"/>
        <v>0</v>
      </c>
      <c r="AM29" s="16">
        <f t="shared" ca="1" si="16"/>
        <v>0</v>
      </c>
    </row>
    <row r="30" spans="1:39" x14ac:dyDescent="0.25">
      <c r="A30" s="16" t="s">
        <v>71</v>
      </c>
      <c r="B30" s="17" t="s">
        <v>35</v>
      </c>
      <c r="D30" s="16" t="s">
        <v>187</v>
      </c>
      <c r="E30" s="16" t="s">
        <v>346</v>
      </c>
      <c r="F30" s="16" t="s">
        <v>404</v>
      </c>
      <c r="G30" s="16" t="s">
        <v>354</v>
      </c>
      <c r="K30"/>
      <c r="N30" s="30">
        <v>20.100000000000001</v>
      </c>
      <c r="O30" s="94" t="s">
        <v>341</v>
      </c>
      <c r="P30" s="30">
        <v>20.78</v>
      </c>
      <c r="Q30">
        <f t="shared" ca="1" si="3"/>
        <v>0</v>
      </c>
      <c r="R30" s="16">
        <f t="shared" si="4"/>
        <v>1</v>
      </c>
      <c r="S30" s="31">
        <f t="shared" ca="1" si="5"/>
        <v>1</v>
      </c>
      <c r="T30" s="30"/>
      <c r="U30" s="44"/>
      <c r="V30" s="30"/>
      <c r="W30">
        <f t="shared" ca="1" si="6"/>
        <v>0</v>
      </c>
      <c r="Z30" s="40"/>
      <c r="AA30" s="44"/>
      <c r="AB30" s="30"/>
      <c r="AC30">
        <f t="shared" ca="1" si="9"/>
        <v>0</v>
      </c>
      <c r="AF30" s="77"/>
      <c r="AK30" s="16">
        <f t="shared" ca="1" si="14"/>
        <v>1</v>
      </c>
    </row>
    <row r="31" spans="1:39" x14ac:dyDescent="0.25">
      <c r="A31" s="16" t="s">
        <v>71</v>
      </c>
      <c r="B31" s="17" t="s">
        <v>40</v>
      </c>
      <c r="D31" s="16" t="s">
        <v>111</v>
      </c>
      <c r="E31" t="s">
        <v>102</v>
      </c>
      <c r="F31" t="s">
        <v>103</v>
      </c>
      <c r="G31" s="16" t="s">
        <v>106</v>
      </c>
      <c r="H31" s="40">
        <v>27.89</v>
      </c>
      <c r="I31" s="88" t="s">
        <v>344</v>
      </c>
      <c r="J31" s="30">
        <v>24.86</v>
      </c>
      <c r="K31">
        <f t="shared" ca="1" si="0"/>
        <v>2</v>
      </c>
      <c r="L31" s="16">
        <f t="shared" si="1"/>
        <v>0</v>
      </c>
      <c r="M31" s="31">
        <f t="shared" ca="1" si="2"/>
        <v>2</v>
      </c>
      <c r="N31" s="30"/>
      <c r="O31" s="94"/>
      <c r="P31" s="30"/>
      <c r="Q31">
        <f t="shared" ca="1" si="3"/>
        <v>0</v>
      </c>
      <c r="R31" s="16">
        <f t="shared" si="4"/>
        <v>0</v>
      </c>
      <c r="S31" s="31">
        <f t="shared" ca="1" si="5"/>
        <v>0</v>
      </c>
      <c r="T31" s="30"/>
      <c r="U31" s="44"/>
      <c r="V31" s="30"/>
      <c r="W31">
        <f t="shared" ca="1" si="6"/>
        <v>0</v>
      </c>
      <c r="X31" s="16">
        <f t="shared" si="7"/>
        <v>0</v>
      </c>
      <c r="Y31" s="16">
        <f t="shared" ca="1" si="8"/>
        <v>0</v>
      </c>
      <c r="Z31" s="40"/>
      <c r="AA31" s="44"/>
      <c r="AB31" s="30"/>
      <c r="AC31">
        <f t="shared" ca="1" si="9"/>
        <v>0</v>
      </c>
      <c r="AD31" s="16">
        <f t="shared" si="10"/>
        <v>0</v>
      </c>
      <c r="AE31" s="16">
        <f t="shared" ca="1" si="11"/>
        <v>0</v>
      </c>
      <c r="AF31" s="77">
        <f t="shared" ca="1" si="12"/>
        <v>2</v>
      </c>
      <c r="AJ31" s="16">
        <f t="shared" ca="1" si="13"/>
        <v>2</v>
      </c>
      <c r="AK31" s="16">
        <f t="shared" ca="1" si="14"/>
        <v>0</v>
      </c>
      <c r="AL31" s="16">
        <f t="shared" ca="1" si="15"/>
        <v>0</v>
      </c>
      <c r="AM31" s="16">
        <f t="shared" ca="1" si="16"/>
        <v>0</v>
      </c>
    </row>
    <row r="32" spans="1:39" x14ac:dyDescent="0.25">
      <c r="A32" s="16" t="s">
        <v>71</v>
      </c>
      <c r="B32" s="17" t="s">
        <v>40</v>
      </c>
      <c r="D32" s="16" t="s">
        <v>111</v>
      </c>
      <c r="E32" s="16" t="s">
        <v>154</v>
      </c>
      <c r="F32" s="16" t="s">
        <v>155</v>
      </c>
      <c r="G32" s="16" t="s">
        <v>157</v>
      </c>
      <c r="H32" s="40">
        <v>26.41</v>
      </c>
      <c r="I32" s="88" t="s">
        <v>344</v>
      </c>
      <c r="J32" s="30">
        <v>25.83</v>
      </c>
      <c r="K32">
        <f t="shared" ca="1" si="0"/>
        <v>2</v>
      </c>
      <c r="L32" s="16">
        <f t="shared" si="1"/>
        <v>0</v>
      </c>
      <c r="M32" s="31">
        <f t="shared" ca="1" si="2"/>
        <v>2</v>
      </c>
      <c r="N32" s="30"/>
      <c r="O32" s="94"/>
      <c r="P32" s="30"/>
      <c r="Q32">
        <f t="shared" ca="1" si="3"/>
        <v>0</v>
      </c>
      <c r="R32" s="16">
        <f t="shared" si="4"/>
        <v>0</v>
      </c>
      <c r="S32" s="31">
        <f t="shared" ca="1" si="5"/>
        <v>0</v>
      </c>
      <c r="T32" s="30"/>
      <c r="U32" s="44"/>
      <c r="V32" s="30"/>
      <c r="W32">
        <f t="shared" ca="1" si="6"/>
        <v>0</v>
      </c>
      <c r="X32" s="16">
        <f t="shared" si="7"/>
        <v>0</v>
      </c>
      <c r="Y32" s="16">
        <f t="shared" ca="1" si="8"/>
        <v>0</v>
      </c>
      <c r="Z32" s="40"/>
      <c r="AA32" s="44"/>
      <c r="AB32" s="30"/>
      <c r="AC32">
        <f t="shared" ca="1" si="9"/>
        <v>0</v>
      </c>
      <c r="AD32" s="16">
        <f t="shared" si="10"/>
        <v>0</v>
      </c>
      <c r="AE32" s="16">
        <f t="shared" ca="1" si="11"/>
        <v>0</v>
      </c>
      <c r="AF32" s="77">
        <f t="shared" ca="1" si="12"/>
        <v>2</v>
      </c>
      <c r="AJ32" s="16">
        <f t="shared" ca="1" si="13"/>
        <v>2</v>
      </c>
      <c r="AK32" s="16">
        <f t="shared" ca="1" si="14"/>
        <v>0</v>
      </c>
      <c r="AL32" s="16">
        <f t="shared" ca="1" si="15"/>
        <v>0</v>
      </c>
      <c r="AM32" s="16">
        <f t="shared" ca="1" si="16"/>
        <v>0</v>
      </c>
    </row>
    <row r="33" spans="1:39" x14ac:dyDescent="0.25">
      <c r="A33" s="16" t="s">
        <v>71</v>
      </c>
      <c r="B33" s="17" t="s">
        <v>40</v>
      </c>
      <c r="D33" s="16" t="s">
        <v>111</v>
      </c>
      <c r="E33" t="s">
        <v>173</v>
      </c>
      <c r="F33" t="s">
        <v>171</v>
      </c>
      <c r="G33" t="s">
        <v>172</v>
      </c>
      <c r="H33" s="40">
        <v>19.02</v>
      </c>
      <c r="I33" s="88" t="s">
        <v>344</v>
      </c>
      <c r="J33" s="30">
        <v>20.93</v>
      </c>
      <c r="K33">
        <f t="shared" ca="1" si="0"/>
        <v>1</v>
      </c>
      <c r="L33" s="16">
        <f t="shared" si="1"/>
        <v>1</v>
      </c>
      <c r="M33" s="31">
        <f t="shared" ca="1" si="2"/>
        <v>2</v>
      </c>
      <c r="N33" s="30">
        <v>20.93</v>
      </c>
      <c r="O33" s="94" t="s">
        <v>344</v>
      </c>
      <c r="P33" s="30">
        <v>19.78</v>
      </c>
      <c r="Q33">
        <f t="shared" ca="1" si="3"/>
        <v>0</v>
      </c>
      <c r="R33" s="16">
        <f t="shared" si="4"/>
        <v>0</v>
      </c>
      <c r="S33" s="31">
        <f t="shared" ca="1" si="5"/>
        <v>0</v>
      </c>
      <c r="T33" s="30"/>
      <c r="U33" s="44"/>
      <c r="V33" s="30"/>
      <c r="W33">
        <f t="shared" ca="1" si="6"/>
        <v>0</v>
      </c>
      <c r="X33" s="16">
        <f t="shared" si="7"/>
        <v>0</v>
      </c>
      <c r="Y33" s="16">
        <f t="shared" ca="1" si="8"/>
        <v>0</v>
      </c>
      <c r="Z33" s="40"/>
      <c r="AA33" s="44"/>
      <c r="AB33" s="30"/>
      <c r="AC33">
        <f t="shared" ca="1" si="9"/>
        <v>0</v>
      </c>
      <c r="AD33" s="16">
        <f t="shared" si="10"/>
        <v>0</v>
      </c>
      <c r="AE33" s="16">
        <f t="shared" ca="1" si="11"/>
        <v>0</v>
      </c>
      <c r="AF33" s="77">
        <f t="shared" ca="1" si="12"/>
        <v>2</v>
      </c>
      <c r="AJ33" s="16">
        <f t="shared" ca="1" si="13"/>
        <v>2</v>
      </c>
      <c r="AK33" s="16">
        <f t="shared" ca="1" si="14"/>
        <v>0</v>
      </c>
      <c r="AL33" s="16">
        <f t="shared" ca="1" si="15"/>
        <v>0</v>
      </c>
      <c r="AM33" s="16">
        <f t="shared" ca="1" si="16"/>
        <v>0</v>
      </c>
    </row>
    <row r="34" spans="1:39" x14ac:dyDescent="0.25">
      <c r="A34" s="16" t="s">
        <v>71</v>
      </c>
      <c r="B34" s="17" t="s">
        <v>40</v>
      </c>
      <c r="D34" s="16" t="s">
        <v>111</v>
      </c>
      <c r="E34" t="s">
        <v>228</v>
      </c>
      <c r="F34" t="s">
        <v>147</v>
      </c>
      <c r="G34" t="s">
        <v>229</v>
      </c>
      <c r="H34" s="40">
        <v>29.64</v>
      </c>
      <c r="I34" s="88" t="s">
        <v>344</v>
      </c>
      <c r="J34" s="30">
        <v>25.07</v>
      </c>
      <c r="K34">
        <f t="shared" ca="1" si="0"/>
        <v>2</v>
      </c>
      <c r="L34" s="16">
        <f t="shared" si="1"/>
        <v>0</v>
      </c>
      <c r="M34" s="31">
        <f t="shared" ca="1" si="2"/>
        <v>2</v>
      </c>
      <c r="N34" s="30"/>
      <c r="O34" s="94" t="s">
        <v>344</v>
      </c>
      <c r="P34" s="30">
        <v>26.44</v>
      </c>
      <c r="Q34">
        <f t="shared" ca="1" si="3"/>
        <v>3</v>
      </c>
      <c r="R34" s="16">
        <f t="shared" si="4"/>
        <v>1</v>
      </c>
      <c r="S34" s="31">
        <f t="shared" ca="1" si="5"/>
        <v>4</v>
      </c>
      <c r="T34" s="30"/>
      <c r="U34" s="44"/>
      <c r="V34" s="30"/>
      <c r="W34">
        <f t="shared" ca="1" si="6"/>
        <v>0</v>
      </c>
      <c r="X34" s="16">
        <f t="shared" si="7"/>
        <v>0</v>
      </c>
      <c r="Y34" s="16">
        <f t="shared" ca="1" si="8"/>
        <v>0</v>
      </c>
      <c r="Z34" s="40"/>
      <c r="AA34" s="44"/>
      <c r="AB34" s="30"/>
      <c r="AC34">
        <f t="shared" ca="1" si="9"/>
        <v>0</v>
      </c>
      <c r="AD34" s="16">
        <f t="shared" si="10"/>
        <v>0</v>
      </c>
      <c r="AE34" s="16">
        <f t="shared" ca="1" si="11"/>
        <v>0</v>
      </c>
      <c r="AF34" s="77">
        <f t="shared" ca="1" si="12"/>
        <v>6</v>
      </c>
      <c r="AJ34" s="16">
        <f t="shared" ca="1" si="13"/>
        <v>2</v>
      </c>
      <c r="AK34" s="16">
        <f t="shared" ca="1" si="14"/>
        <v>4</v>
      </c>
      <c r="AL34" s="16">
        <f t="shared" ca="1" si="15"/>
        <v>0</v>
      </c>
      <c r="AM34" s="16">
        <f t="shared" ca="1" si="16"/>
        <v>0</v>
      </c>
    </row>
    <row r="35" spans="1:39" x14ac:dyDescent="0.25">
      <c r="A35" s="16" t="s">
        <v>71</v>
      </c>
      <c r="B35" s="17" t="s">
        <v>40</v>
      </c>
      <c r="D35" s="16" t="s">
        <v>111</v>
      </c>
      <c r="E35" s="16" t="s">
        <v>234</v>
      </c>
      <c r="F35" s="16" t="s">
        <v>340</v>
      </c>
      <c r="G35" s="16" t="s">
        <v>212</v>
      </c>
      <c r="I35" s="88" t="s">
        <v>341</v>
      </c>
      <c r="J35" s="30">
        <v>16.47</v>
      </c>
      <c r="K35">
        <f t="shared" ca="1" si="0"/>
        <v>0</v>
      </c>
      <c r="L35" s="16">
        <f t="shared" si="1"/>
        <v>1</v>
      </c>
      <c r="M35" s="31">
        <f t="shared" ca="1" si="2"/>
        <v>1</v>
      </c>
      <c r="N35" s="30">
        <v>16.47</v>
      </c>
      <c r="O35" s="94"/>
      <c r="P35" s="30"/>
      <c r="Q35">
        <f t="shared" ca="1" si="3"/>
        <v>0</v>
      </c>
      <c r="R35" s="16">
        <f t="shared" si="4"/>
        <v>0</v>
      </c>
      <c r="S35" s="31">
        <f t="shared" ca="1" si="5"/>
        <v>0</v>
      </c>
      <c r="T35" s="30"/>
      <c r="U35" s="44"/>
      <c r="V35" s="30"/>
      <c r="W35">
        <f t="shared" ca="1" si="6"/>
        <v>0</v>
      </c>
      <c r="X35" s="16">
        <f t="shared" si="7"/>
        <v>0</v>
      </c>
      <c r="Y35" s="16">
        <f t="shared" ca="1" si="8"/>
        <v>0</v>
      </c>
      <c r="Z35" s="40"/>
      <c r="AA35" s="44"/>
      <c r="AB35" s="30"/>
      <c r="AC35">
        <f t="shared" ca="1" si="9"/>
        <v>0</v>
      </c>
      <c r="AD35" s="16">
        <f t="shared" si="10"/>
        <v>0</v>
      </c>
      <c r="AE35" s="16">
        <f t="shared" ca="1" si="11"/>
        <v>0</v>
      </c>
      <c r="AF35" s="77">
        <f t="shared" ca="1" si="12"/>
        <v>1</v>
      </c>
      <c r="AJ35" s="16">
        <f t="shared" ca="1" si="13"/>
        <v>1</v>
      </c>
      <c r="AK35" s="16">
        <f t="shared" ca="1" si="14"/>
        <v>0</v>
      </c>
      <c r="AL35" s="16">
        <f t="shared" ca="1" si="15"/>
        <v>0</v>
      </c>
      <c r="AM35" s="16">
        <f t="shared" ca="1" si="16"/>
        <v>0</v>
      </c>
    </row>
    <row r="36" spans="1:39" x14ac:dyDescent="0.25">
      <c r="A36" s="16" t="s">
        <v>71</v>
      </c>
      <c r="B36" s="17" t="s">
        <v>40</v>
      </c>
      <c r="D36" s="16" t="s">
        <v>111</v>
      </c>
      <c r="E36" s="16" t="s">
        <v>257</v>
      </c>
      <c r="F36" s="16" t="s">
        <v>258</v>
      </c>
      <c r="G36" s="16" t="s">
        <v>106</v>
      </c>
      <c r="H36" s="40">
        <v>24.95</v>
      </c>
      <c r="I36" s="88" t="s">
        <v>341</v>
      </c>
      <c r="J36" s="30">
        <v>21.09</v>
      </c>
      <c r="K36">
        <f t="shared" ca="1" si="0"/>
        <v>1</v>
      </c>
      <c r="L36" s="16">
        <f t="shared" si="1"/>
        <v>0</v>
      </c>
      <c r="M36" s="31">
        <f t="shared" ca="1" si="2"/>
        <v>1</v>
      </c>
      <c r="N36" s="30"/>
      <c r="O36" s="94"/>
      <c r="P36" s="30"/>
      <c r="Q36">
        <f t="shared" ca="1" si="3"/>
        <v>0</v>
      </c>
      <c r="R36" s="16">
        <f t="shared" si="4"/>
        <v>0</v>
      </c>
      <c r="S36" s="31">
        <f t="shared" ca="1" si="5"/>
        <v>0</v>
      </c>
      <c r="T36" s="30"/>
      <c r="U36" s="44"/>
      <c r="V36" s="30"/>
      <c r="W36">
        <f t="shared" ca="1" si="6"/>
        <v>0</v>
      </c>
      <c r="X36" s="16">
        <f t="shared" si="7"/>
        <v>0</v>
      </c>
      <c r="Y36" s="16">
        <f t="shared" ca="1" si="8"/>
        <v>0</v>
      </c>
      <c r="Z36" s="40"/>
      <c r="AA36" s="44"/>
      <c r="AB36" s="30"/>
      <c r="AC36">
        <f t="shared" ca="1" si="9"/>
        <v>0</v>
      </c>
      <c r="AD36" s="16">
        <f t="shared" si="10"/>
        <v>0</v>
      </c>
      <c r="AE36" s="16">
        <f t="shared" ca="1" si="11"/>
        <v>0</v>
      </c>
      <c r="AF36" s="77">
        <f t="shared" ca="1" si="12"/>
        <v>1</v>
      </c>
      <c r="AJ36" s="16">
        <f t="shared" ca="1" si="13"/>
        <v>1</v>
      </c>
      <c r="AK36" s="16">
        <f t="shared" ca="1" si="14"/>
        <v>0</v>
      </c>
      <c r="AL36" s="16">
        <f t="shared" ca="1" si="15"/>
        <v>0</v>
      </c>
      <c r="AM36" s="16">
        <f t="shared" ca="1" si="16"/>
        <v>0</v>
      </c>
    </row>
    <row r="37" spans="1:39" x14ac:dyDescent="0.25">
      <c r="A37" s="16" t="s">
        <v>71</v>
      </c>
      <c r="B37" s="17" t="s">
        <v>40</v>
      </c>
      <c r="D37" s="16" t="s">
        <v>111</v>
      </c>
      <c r="E37" s="16" t="s">
        <v>268</v>
      </c>
      <c r="F37" s="16" t="s">
        <v>269</v>
      </c>
      <c r="G37" s="16" t="s">
        <v>219</v>
      </c>
      <c r="I37" s="88" t="s">
        <v>341</v>
      </c>
      <c r="J37" s="30">
        <v>16.21</v>
      </c>
      <c r="K37">
        <f t="shared" ca="1" si="0"/>
        <v>0</v>
      </c>
      <c r="L37" s="16">
        <f t="shared" si="1"/>
        <v>1</v>
      </c>
      <c r="M37" s="31">
        <f t="shared" ca="1" si="2"/>
        <v>1</v>
      </c>
      <c r="N37" s="30">
        <v>16.21</v>
      </c>
      <c r="O37" s="94"/>
      <c r="P37" s="30"/>
      <c r="Q37">
        <f t="shared" ca="1" si="3"/>
        <v>0</v>
      </c>
      <c r="R37" s="16">
        <f t="shared" si="4"/>
        <v>0</v>
      </c>
      <c r="S37" s="31">
        <f t="shared" ca="1" si="5"/>
        <v>0</v>
      </c>
      <c r="T37" s="30"/>
      <c r="U37" s="44"/>
      <c r="V37" s="30"/>
      <c r="W37">
        <f t="shared" ca="1" si="6"/>
        <v>0</v>
      </c>
      <c r="X37" s="16">
        <f t="shared" si="7"/>
        <v>0</v>
      </c>
      <c r="Y37" s="16">
        <f t="shared" ca="1" si="8"/>
        <v>0</v>
      </c>
      <c r="Z37" s="40"/>
      <c r="AA37" s="44"/>
      <c r="AB37" s="30"/>
      <c r="AC37">
        <f t="shared" ca="1" si="9"/>
        <v>0</v>
      </c>
      <c r="AD37" s="16">
        <f t="shared" si="10"/>
        <v>0</v>
      </c>
      <c r="AE37" s="16">
        <f t="shared" ca="1" si="11"/>
        <v>0</v>
      </c>
      <c r="AF37" s="77">
        <f t="shared" ca="1" si="12"/>
        <v>1</v>
      </c>
      <c r="AJ37" s="16">
        <f t="shared" ca="1" si="13"/>
        <v>1</v>
      </c>
      <c r="AK37" s="16">
        <f t="shared" ca="1" si="14"/>
        <v>0</v>
      </c>
      <c r="AL37" s="16">
        <f t="shared" ca="1" si="15"/>
        <v>0</v>
      </c>
      <c r="AM37" s="16">
        <f t="shared" ca="1" si="16"/>
        <v>0</v>
      </c>
    </row>
    <row r="38" spans="1:39" x14ac:dyDescent="0.25">
      <c r="A38" s="16" t="s">
        <v>71</v>
      </c>
      <c r="B38" s="17" t="s">
        <v>40</v>
      </c>
      <c r="D38" s="16" t="s">
        <v>111</v>
      </c>
      <c r="E38" s="16" t="s">
        <v>304</v>
      </c>
      <c r="F38" s="16" t="s">
        <v>305</v>
      </c>
      <c r="G38" s="16" t="s">
        <v>195</v>
      </c>
      <c r="I38" s="88" t="s">
        <v>341</v>
      </c>
      <c r="J38" s="30">
        <v>16.13</v>
      </c>
      <c r="K38">
        <f t="shared" ca="1" si="0"/>
        <v>0</v>
      </c>
      <c r="L38" s="16">
        <f t="shared" si="1"/>
        <v>1</v>
      </c>
      <c r="M38" s="31">
        <f t="shared" ca="1" si="2"/>
        <v>1</v>
      </c>
      <c r="N38" s="30">
        <v>16.13</v>
      </c>
      <c r="O38" s="94"/>
      <c r="P38" s="30"/>
      <c r="Q38">
        <f t="shared" ca="1" si="3"/>
        <v>0</v>
      </c>
      <c r="R38" s="16">
        <f t="shared" si="4"/>
        <v>0</v>
      </c>
      <c r="S38" s="31">
        <f t="shared" ca="1" si="5"/>
        <v>0</v>
      </c>
      <c r="T38" s="30"/>
      <c r="U38" s="44"/>
      <c r="V38" s="30"/>
      <c r="W38">
        <f t="shared" ca="1" si="6"/>
        <v>0</v>
      </c>
      <c r="X38" s="16">
        <f t="shared" si="7"/>
        <v>0</v>
      </c>
      <c r="Y38" s="16">
        <f t="shared" ca="1" si="8"/>
        <v>0</v>
      </c>
      <c r="Z38" s="40"/>
      <c r="AA38" s="44"/>
      <c r="AB38" s="30"/>
      <c r="AC38">
        <f t="shared" ca="1" si="9"/>
        <v>0</v>
      </c>
      <c r="AD38" s="16">
        <f t="shared" si="10"/>
        <v>0</v>
      </c>
      <c r="AE38" s="16">
        <f t="shared" ca="1" si="11"/>
        <v>0</v>
      </c>
      <c r="AF38" s="77">
        <f t="shared" ca="1" si="12"/>
        <v>1</v>
      </c>
      <c r="AJ38" s="16">
        <f t="shared" ca="1" si="13"/>
        <v>1</v>
      </c>
      <c r="AK38" s="16">
        <f t="shared" ca="1" si="14"/>
        <v>0</v>
      </c>
      <c r="AL38" s="16">
        <f t="shared" ca="1" si="15"/>
        <v>0</v>
      </c>
      <c r="AM38" s="16">
        <f t="shared" ca="1" si="16"/>
        <v>0</v>
      </c>
    </row>
    <row r="39" spans="1:39" x14ac:dyDescent="0.25">
      <c r="A39" s="16" t="s">
        <v>71</v>
      </c>
      <c r="B39" s="17" t="s">
        <v>40</v>
      </c>
      <c r="D39" s="16" t="s">
        <v>111</v>
      </c>
      <c r="E39" t="s">
        <v>208</v>
      </c>
      <c r="F39" t="s">
        <v>326</v>
      </c>
      <c r="G39" s="16" t="s">
        <v>327</v>
      </c>
      <c r="I39" s="88" t="s">
        <v>344</v>
      </c>
      <c r="J39" s="30">
        <v>17.600000000000001</v>
      </c>
      <c r="K39">
        <f t="shared" ca="1" si="0"/>
        <v>0</v>
      </c>
      <c r="L39" s="16">
        <f t="shared" si="1"/>
        <v>1</v>
      </c>
      <c r="M39" s="31">
        <f t="shared" ca="1" si="2"/>
        <v>1</v>
      </c>
      <c r="N39" s="30">
        <v>17.600000000000001</v>
      </c>
      <c r="O39" s="94"/>
      <c r="P39" s="30"/>
      <c r="Q39">
        <f t="shared" ca="1" si="3"/>
        <v>0</v>
      </c>
      <c r="R39" s="16">
        <f t="shared" si="4"/>
        <v>0</v>
      </c>
      <c r="S39" s="31">
        <f t="shared" ca="1" si="5"/>
        <v>0</v>
      </c>
      <c r="T39" s="30"/>
      <c r="U39" s="44"/>
      <c r="V39" s="30"/>
      <c r="W39">
        <f t="shared" ca="1" si="6"/>
        <v>0</v>
      </c>
      <c r="X39" s="16">
        <f t="shared" si="7"/>
        <v>0</v>
      </c>
      <c r="Y39" s="16">
        <f t="shared" ca="1" si="8"/>
        <v>0</v>
      </c>
      <c r="Z39" s="40"/>
      <c r="AA39" s="44"/>
      <c r="AB39" s="30"/>
      <c r="AC39">
        <f t="shared" ca="1" si="9"/>
        <v>0</v>
      </c>
      <c r="AD39" s="16">
        <f t="shared" si="10"/>
        <v>0</v>
      </c>
      <c r="AE39" s="16">
        <f t="shared" ca="1" si="11"/>
        <v>0</v>
      </c>
      <c r="AF39" s="77">
        <f t="shared" ca="1" si="12"/>
        <v>1</v>
      </c>
      <c r="AJ39" s="16">
        <f t="shared" ca="1" si="13"/>
        <v>1</v>
      </c>
      <c r="AK39" s="16">
        <f t="shared" ca="1" si="14"/>
        <v>0</v>
      </c>
      <c r="AL39" s="16">
        <f t="shared" ca="1" si="15"/>
        <v>0</v>
      </c>
      <c r="AM39" s="16">
        <f t="shared" ca="1" si="16"/>
        <v>0</v>
      </c>
    </row>
    <row r="40" spans="1:39" x14ac:dyDescent="0.25">
      <c r="A40" s="16" t="s">
        <v>71</v>
      </c>
      <c r="B40" s="17" t="s">
        <v>40</v>
      </c>
      <c r="D40" s="16" t="s">
        <v>111</v>
      </c>
      <c r="E40" s="16" t="s">
        <v>371</v>
      </c>
      <c r="F40" s="16" t="s">
        <v>405</v>
      </c>
      <c r="G40" s="16" t="s">
        <v>308</v>
      </c>
      <c r="K40"/>
      <c r="N40" s="30">
        <v>24.31</v>
      </c>
      <c r="O40" s="94" t="s">
        <v>341</v>
      </c>
      <c r="P40" s="30">
        <v>20.260000000000002</v>
      </c>
      <c r="Q40">
        <f t="shared" ref="Q40:Q41" ca="1" si="101">IF(B40="",0,VLOOKUP(P40,INDIRECT($A40&amp;$B40),COLUMNS(INDIRECT($A40&amp;$B40))))</f>
        <v>0</v>
      </c>
      <c r="R40" s="16">
        <f t="shared" ref="R40:R41" si="102">IF(AND(P40&gt;0,N40="No PB"),1,IF(P40&gt;N40,1,0))</f>
        <v>0</v>
      </c>
      <c r="S40" s="31">
        <f t="shared" ref="S40:S41" ca="1" si="103">Q40+R40</f>
        <v>0</v>
      </c>
      <c r="T40" s="30"/>
      <c r="U40" s="44"/>
      <c r="V40" s="30"/>
      <c r="W40">
        <f t="shared" ref="W40:W41" ca="1" si="104">IF(B40="",0,VLOOKUP(V40,INDIRECT($A40&amp;$B40),COLUMNS(INDIRECT($A40&amp;$B40))))</f>
        <v>0</v>
      </c>
      <c r="X40" s="16">
        <f t="shared" ref="X40:X41" si="105">IF(AND(V40&gt;0,T40="No PB"),1,IF(V40&gt;T40,1,0))</f>
        <v>0</v>
      </c>
      <c r="Y40" s="16">
        <f t="shared" ref="Y40:Y41" ca="1" si="106">W40+X40</f>
        <v>0</v>
      </c>
      <c r="Z40" s="40"/>
      <c r="AA40" s="44"/>
      <c r="AB40" s="30"/>
      <c r="AC40">
        <f t="shared" ref="AC40:AC41" ca="1" si="107">IF(B40="",0,VLOOKUP(AB40,INDIRECT($A40&amp;$B40),COLUMNS(INDIRECT($A40&amp;$B40))))</f>
        <v>0</v>
      </c>
      <c r="AD40" s="16">
        <f t="shared" ref="AD40:AD41" si="108">IF(AND(AB40&gt;0,Z40="No PB"),1,IF(AB40&gt;Z40,1,0))</f>
        <v>0</v>
      </c>
      <c r="AE40" s="16">
        <f t="shared" ref="AE40:AE41" ca="1" si="109">AC40+AD40</f>
        <v>0</v>
      </c>
      <c r="AF40" s="77">
        <f t="shared" ref="AF40:AF41" ca="1" si="110">LARGE(AJ40:AM40,1)+LARGE(AJ40:AM40,2)+LARGE(AJ40:AM40,3)</f>
        <v>0</v>
      </c>
      <c r="AJ40" s="16">
        <f t="shared" ref="AJ40:AJ41" si="111">M40</f>
        <v>0</v>
      </c>
      <c r="AK40" s="16">
        <f t="shared" ref="AK40:AK41" ca="1" si="112">S40</f>
        <v>0</v>
      </c>
      <c r="AL40" s="16">
        <f t="shared" ref="AL40:AL41" ca="1" si="113">Y40</f>
        <v>0</v>
      </c>
      <c r="AM40" s="16">
        <f t="shared" ref="AM40:AM41" ca="1" si="114">AE40</f>
        <v>0</v>
      </c>
    </row>
    <row r="41" spans="1:39" x14ac:dyDescent="0.25">
      <c r="A41" s="16" t="s">
        <v>71</v>
      </c>
      <c r="B41" s="17" t="s">
        <v>40</v>
      </c>
      <c r="D41" s="16" t="s">
        <v>111</v>
      </c>
      <c r="E41" s="16" t="s">
        <v>234</v>
      </c>
      <c r="F41" s="16" t="s">
        <v>373</v>
      </c>
      <c r="G41" s="16" t="s">
        <v>374</v>
      </c>
      <c r="K41"/>
      <c r="N41" s="30">
        <v>19.7</v>
      </c>
      <c r="O41" s="94" t="s">
        <v>341</v>
      </c>
      <c r="P41" s="30">
        <v>13.31</v>
      </c>
      <c r="Q41">
        <f t="shared" ca="1" si="101"/>
        <v>0</v>
      </c>
      <c r="R41" s="16">
        <f t="shared" si="102"/>
        <v>0</v>
      </c>
      <c r="S41" s="31">
        <f t="shared" ca="1" si="103"/>
        <v>0</v>
      </c>
      <c r="T41" s="30"/>
      <c r="U41" s="44"/>
      <c r="V41" s="30"/>
      <c r="W41">
        <f t="shared" ca="1" si="104"/>
        <v>0</v>
      </c>
      <c r="X41" s="16">
        <f t="shared" si="105"/>
        <v>0</v>
      </c>
      <c r="Y41" s="16">
        <f t="shared" ca="1" si="106"/>
        <v>0</v>
      </c>
      <c r="Z41" s="40"/>
      <c r="AA41" s="44"/>
      <c r="AB41" s="30"/>
      <c r="AC41">
        <f t="shared" ca="1" si="107"/>
        <v>0</v>
      </c>
      <c r="AD41" s="16">
        <f t="shared" si="108"/>
        <v>0</v>
      </c>
      <c r="AE41" s="16">
        <f t="shared" ca="1" si="109"/>
        <v>0</v>
      </c>
      <c r="AF41" s="77">
        <f t="shared" ca="1" si="110"/>
        <v>0</v>
      </c>
      <c r="AJ41" s="16">
        <f t="shared" si="111"/>
        <v>0</v>
      </c>
      <c r="AK41" s="16">
        <f t="shared" ca="1" si="112"/>
        <v>0</v>
      </c>
      <c r="AL41" s="16">
        <f t="shared" ca="1" si="113"/>
        <v>0</v>
      </c>
      <c r="AM41" s="16">
        <f t="shared" ca="1" si="114"/>
        <v>0</v>
      </c>
    </row>
    <row r="42" spans="1:39" x14ac:dyDescent="0.25">
      <c r="A42" s="16" t="s">
        <v>71</v>
      </c>
      <c r="B42" s="17" t="s">
        <v>34</v>
      </c>
      <c r="D42" s="16" t="s">
        <v>176</v>
      </c>
      <c r="E42" t="s">
        <v>174</v>
      </c>
      <c r="F42" t="s">
        <v>175</v>
      </c>
      <c r="G42" t="s">
        <v>123</v>
      </c>
      <c r="H42" s="40">
        <v>52.39</v>
      </c>
      <c r="I42" s="88">
        <v>5</v>
      </c>
      <c r="J42" s="30">
        <v>52.54</v>
      </c>
      <c r="K42">
        <f t="shared" ca="1" si="0"/>
        <v>4</v>
      </c>
      <c r="L42" s="16">
        <f t="shared" si="1"/>
        <v>1</v>
      </c>
      <c r="M42" s="31">
        <f t="shared" ca="1" si="2"/>
        <v>5</v>
      </c>
      <c r="N42" s="30">
        <v>52.54</v>
      </c>
      <c r="O42" s="94"/>
      <c r="P42" s="30"/>
      <c r="Q42">
        <f t="shared" ca="1" si="3"/>
        <v>0</v>
      </c>
      <c r="R42" s="16">
        <f t="shared" si="4"/>
        <v>0</v>
      </c>
      <c r="S42" s="31">
        <f t="shared" ca="1" si="5"/>
        <v>0</v>
      </c>
      <c r="T42" s="30"/>
      <c r="U42" s="44"/>
      <c r="V42" s="30"/>
      <c r="W42">
        <f t="shared" ca="1" si="6"/>
        <v>0</v>
      </c>
      <c r="X42" s="16">
        <f t="shared" si="7"/>
        <v>0</v>
      </c>
      <c r="Y42" s="16">
        <f t="shared" ca="1" si="8"/>
        <v>0</v>
      </c>
      <c r="Z42" s="40"/>
      <c r="AA42" s="44"/>
      <c r="AB42" s="30"/>
      <c r="AC42">
        <f t="shared" ca="1" si="9"/>
        <v>0</v>
      </c>
      <c r="AD42" s="16">
        <f t="shared" si="10"/>
        <v>0</v>
      </c>
      <c r="AE42" s="16">
        <f t="shared" ca="1" si="11"/>
        <v>0</v>
      </c>
      <c r="AF42" s="77">
        <f t="shared" ca="1" si="12"/>
        <v>5</v>
      </c>
      <c r="AJ42" s="16">
        <f t="shared" ca="1" si="13"/>
        <v>5</v>
      </c>
      <c r="AK42" s="16">
        <f t="shared" ca="1" si="14"/>
        <v>0</v>
      </c>
      <c r="AL42" s="16">
        <f t="shared" ca="1" si="15"/>
        <v>0</v>
      </c>
      <c r="AM42" s="16">
        <f t="shared" ca="1" si="16"/>
        <v>0</v>
      </c>
    </row>
    <row r="43" spans="1:39" x14ac:dyDescent="0.25">
      <c r="A43" s="16" t="s">
        <v>71</v>
      </c>
      <c r="B43" s="17" t="s">
        <v>34</v>
      </c>
      <c r="D43" s="16" t="s">
        <v>176</v>
      </c>
      <c r="E43" s="16" t="s">
        <v>122</v>
      </c>
      <c r="F43" s="16" t="s">
        <v>188</v>
      </c>
      <c r="G43" s="16" t="s">
        <v>148</v>
      </c>
      <c r="H43" s="40">
        <v>39.22</v>
      </c>
      <c r="I43" s="88">
        <v>5</v>
      </c>
      <c r="J43" s="30">
        <v>44.24</v>
      </c>
      <c r="K43">
        <f t="shared" ca="1" si="0"/>
        <v>2</v>
      </c>
      <c r="L43" s="16">
        <f t="shared" si="1"/>
        <v>1</v>
      </c>
      <c r="M43" s="31">
        <f t="shared" ca="1" si="2"/>
        <v>3</v>
      </c>
      <c r="N43" s="30">
        <v>44.24</v>
      </c>
      <c r="O43" s="94">
        <v>5</v>
      </c>
      <c r="P43" s="30">
        <v>41.67</v>
      </c>
      <c r="Q43">
        <f t="shared" ca="1" si="3"/>
        <v>1</v>
      </c>
      <c r="R43" s="16">
        <f t="shared" si="4"/>
        <v>0</v>
      </c>
      <c r="S43" s="31">
        <f t="shared" ca="1" si="5"/>
        <v>1</v>
      </c>
      <c r="T43" s="30"/>
      <c r="U43" s="44"/>
      <c r="V43" s="30"/>
      <c r="W43">
        <f t="shared" ca="1" si="6"/>
        <v>0</v>
      </c>
      <c r="X43" s="16">
        <f t="shared" si="7"/>
        <v>0</v>
      </c>
      <c r="Y43" s="16">
        <f t="shared" ca="1" si="8"/>
        <v>0</v>
      </c>
      <c r="Z43" s="40"/>
      <c r="AA43" s="44"/>
      <c r="AB43" s="30"/>
      <c r="AC43">
        <f t="shared" ca="1" si="9"/>
        <v>0</v>
      </c>
      <c r="AD43" s="16">
        <f t="shared" si="10"/>
        <v>0</v>
      </c>
      <c r="AE43" s="16">
        <f t="shared" ca="1" si="11"/>
        <v>0</v>
      </c>
      <c r="AF43" s="77">
        <f t="shared" ca="1" si="12"/>
        <v>4</v>
      </c>
      <c r="AJ43" s="16">
        <f t="shared" ca="1" si="13"/>
        <v>3</v>
      </c>
      <c r="AK43" s="16">
        <f t="shared" ca="1" si="14"/>
        <v>1</v>
      </c>
      <c r="AL43" s="16">
        <f t="shared" ca="1" si="15"/>
        <v>0</v>
      </c>
      <c r="AM43" s="16">
        <f t="shared" ca="1" si="16"/>
        <v>0</v>
      </c>
    </row>
    <row r="44" spans="1:39" x14ac:dyDescent="0.25">
      <c r="A44" s="16" t="s">
        <v>71</v>
      </c>
      <c r="B44" s="17" t="s">
        <v>34</v>
      </c>
      <c r="D44" s="16" t="s">
        <v>176</v>
      </c>
      <c r="E44" s="16" t="s">
        <v>189</v>
      </c>
      <c r="F44" s="16" t="s">
        <v>190</v>
      </c>
      <c r="G44" s="16" t="s">
        <v>191</v>
      </c>
      <c r="H44" s="40">
        <v>38.46</v>
      </c>
      <c r="I44" s="88">
        <v>5</v>
      </c>
      <c r="J44" s="30">
        <v>36.380000000000003</v>
      </c>
      <c r="K44">
        <f t="shared" ca="1" si="0"/>
        <v>0</v>
      </c>
      <c r="L44" s="16">
        <f t="shared" si="1"/>
        <v>0</v>
      </c>
      <c r="M44" s="31">
        <f t="shared" ca="1" si="2"/>
        <v>0</v>
      </c>
      <c r="N44" s="30"/>
      <c r="O44" s="94"/>
      <c r="P44" s="30"/>
      <c r="Q44">
        <f t="shared" ca="1" si="3"/>
        <v>0</v>
      </c>
      <c r="R44" s="16">
        <f t="shared" si="4"/>
        <v>0</v>
      </c>
      <c r="S44" s="31">
        <f t="shared" ca="1" si="5"/>
        <v>0</v>
      </c>
      <c r="T44" s="30"/>
      <c r="U44" s="44"/>
      <c r="V44" s="30"/>
      <c r="W44">
        <f t="shared" ca="1" si="6"/>
        <v>0</v>
      </c>
      <c r="X44" s="16">
        <f t="shared" si="7"/>
        <v>0</v>
      </c>
      <c r="Y44" s="16">
        <f t="shared" ca="1" si="8"/>
        <v>0</v>
      </c>
      <c r="Z44" s="40"/>
      <c r="AA44" s="44"/>
      <c r="AB44" s="30"/>
      <c r="AC44">
        <f t="shared" ca="1" si="9"/>
        <v>0</v>
      </c>
      <c r="AD44" s="16">
        <f t="shared" si="10"/>
        <v>0</v>
      </c>
      <c r="AE44" s="16">
        <f t="shared" ca="1" si="11"/>
        <v>0</v>
      </c>
      <c r="AF44" s="77">
        <f t="shared" ca="1" si="12"/>
        <v>0</v>
      </c>
      <c r="AJ44" s="16">
        <f t="shared" ca="1" si="13"/>
        <v>0</v>
      </c>
      <c r="AK44" s="16">
        <f t="shared" ca="1" si="14"/>
        <v>0</v>
      </c>
      <c r="AL44" s="16">
        <f t="shared" ca="1" si="15"/>
        <v>0</v>
      </c>
      <c r="AM44" s="16">
        <f t="shared" ca="1" si="16"/>
        <v>0</v>
      </c>
    </row>
    <row r="45" spans="1:39" x14ac:dyDescent="0.25">
      <c r="A45" s="16" t="s">
        <v>71</v>
      </c>
      <c r="B45" s="17" t="s">
        <v>34</v>
      </c>
      <c r="D45" s="16" t="s">
        <v>176</v>
      </c>
      <c r="E45" s="16" t="s">
        <v>192</v>
      </c>
      <c r="F45" s="16" t="s">
        <v>193</v>
      </c>
      <c r="G45" s="16" t="s">
        <v>195</v>
      </c>
      <c r="H45" s="40">
        <v>27.58</v>
      </c>
      <c r="I45" s="88" t="s">
        <v>344</v>
      </c>
      <c r="J45" s="30">
        <v>27.51</v>
      </c>
      <c r="K45">
        <f t="shared" ca="1" si="0"/>
        <v>0</v>
      </c>
      <c r="L45" s="16">
        <f t="shared" si="1"/>
        <v>0</v>
      </c>
      <c r="M45" s="31">
        <f t="shared" ca="1" si="2"/>
        <v>0</v>
      </c>
      <c r="N45" s="30"/>
      <c r="O45" s="94"/>
      <c r="P45" s="30"/>
      <c r="Q45">
        <f t="shared" ca="1" si="3"/>
        <v>0</v>
      </c>
      <c r="R45" s="16">
        <f t="shared" si="4"/>
        <v>0</v>
      </c>
      <c r="S45" s="31">
        <f t="shared" ca="1" si="5"/>
        <v>0</v>
      </c>
      <c r="T45" s="30"/>
      <c r="U45" s="44"/>
      <c r="V45" s="30"/>
      <c r="W45">
        <f t="shared" ca="1" si="6"/>
        <v>0</v>
      </c>
      <c r="X45" s="16">
        <f t="shared" si="7"/>
        <v>0</v>
      </c>
      <c r="Y45" s="16">
        <f t="shared" ca="1" si="8"/>
        <v>0</v>
      </c>
      <c r="Z45" s="40"/>
      <c r="AA45" s="44"/>
      <c r="AB45" s="30"/>
      <c r="AC45">
        <f t="shared" ca="1" si="9"/>
        <v>0</v>
      </c>
      <c r="AD45" s="16">
        <f t="shared" si="10"/>
        <v>0</v>
      </c>
      <c r="AE45" s="16">
        <f t="shared" ca="1" si="11"/>
        <v>0</v>
      </c>
      <c r="AF45" s="77">
        <f t="shared" ca="1" si="12"/>
        <v>0</v>
      </c>
      <c r="AJ45" s="16">
        <f t="shared" ca="1" si="13"/>
        <v>0</v>
      </c>
      <c r="AK45" s="16">
        <f t="shared" ca="1" si="14"/>
        <v>0</v>
      </c>
      <c r="AL45" s="16">
        <f t="shared" ca="1" si="15"/>
        <v>0</v>
      </c>
      <c r="AM45" s="16">
        <f t="shared" ca="1" si="16"/>
        <v>0</v>
      </c>
    </row>
    <row r="46" spans="1:39" x14ac:dyDescent="0.25">
      <c r="A46" s="16" t="s">
        <v>71</v>
      </c>
      <c r="B46" s="17" t="s">
        <v>34</v>
      </c>
      <c r="D46" s="16" t="s">
        <v>176</v>
      </c>
      <c r="E46" s="16" t="s">
        <v>180</v>
      </c>
      <c r="F46" s="16" t="s">
        <v>226</v>
      </c>
      <c r="G46" s="16" t="s">
        <v>227</v>
      </c>
      <c r="H46" s="40">
        <v>59.1</v>
      </c>
      <c r="K46">
        <f t="shared" ca="1" si="0"/>
        <v>0</v>
      </c>
      <c r="L46" s="16">
        <f t="shared" si="1"/>
        <v>0</v>
      </c>
      <c r="M46" s="31">
        <f t="shared" ca="1" si="2"/>
        <v>0</v>
      </c>
      <c r="N46" s="30"/>
      <c r="O46" s="94"/>
      <c r="P46" s="30"/>
      <c r="Q46">
        <f t="shared" ca="1" si="3"/>
        <v>0</v>
      </c>
      <c r="R46" s="16">
        <f t="shared" si="4"/>
        <v>0</v>
      </c>
      <c r="S46" s="31">
        <f t="shared" ca="1" si="5"/>
        <v>0</v>
      </c>
      <c r="T46" s="30"/>
      <c r="U46" s="44"/>
      <c r="V46" s="30"/>
      <c r="W46">
        <f t="shared" ca="1" si="6"/>
        <v>0</v>
      </c>
      <c r="X46" s="16">
        <f t="shared" si="7"/>
        <v>0</v>
      </c>
      <c r="Y46" s="16">
        <f t="shared" ca="1" si="8"/>
        <v>0</v>
      </c>
      <c r="Z46" s="40"/>
      <c r="AA46" s="44"/>
      <c r="AB46" s="30"/>
      <c r="AC46">
        <f t="shared" ca="1" si="9"/>
        <v>0</v>
      </c>
      <c r="AD46" s="16">
        <f t="shared" si="10"/>
        <v>0</v>
      </c>
      <c r="AE46" s="16">
        <f t="shared" ca="1" si="11"/>
        <v>0</v>
      </c>
      <c r="AF46" s="77">
        <f t="shared" ca="1" si="12"/>
        <v>0</v>
      </c>
      <c r="AJ46" s="16">
        <f t="shared" ca="1" si="13"/>
        <v>0</v>
      </c>
      <c r="AK46" s="16">
        <f t="shared" ca="1" si="14"/>
        <v>0</v>
      </c>
      <c r="AL46" s="16">
        <f t="shared" ca="1" si="15"/>
        <v>0</v>
      </c>
      <c r="AM46" s="16">
        <f t="shared" ca="1" si="16"/>
        <v>0</v>
      </c>
    </row>
    <row r="47" spans="1:39" x14ac:dyDescent="0.25">
      <c r="A47" s="16" t="s">
        <v>71</v>
      </c>
      <c r="B47" s="17" t="s">
        <v>34</v>
      </c>
      <c r="D47" s="16" t="s">
        <v>176</v>
      </c>
      <c r="E47" s="16" t="s">
        <v>232</v>
      </c>
      <c r="F47" s="16" t="s">
        <v>233</v>
      </c>
      <c r="G47" s="16" t="s">
        <v>148</v>
      </c>
      <c r="K47">
        <f t="shared" ca="1" si="0"/>
        <v>0</v>
      </c>
      <c r="L47" s="16">
        <f t="shared" si="1"/>
        <v>0</v>
      </c>
      <c r="M47" s="31">
        <f t="shared" ca="1" si="2"/>
        <v>0</v>
      </c>
      <c r="N47" s="30"/>
      <c r="O47" s="94">
        <v>5</v>
      </c>
      <c r="P47" s="30">
        <v>30.19</v>
      </c>
      <c r="Q47">
        <f t="shared" ca="1" si="3"/>
        <v>0</v>
      </c>
      <c r="R47" s="16">
        <f t="shared" si="4"/>
        <v>1</v>
      </c>
      <c r="S47" s="31">
        <f t="shared" ca="1" si="5"/>
        <v>1</v>
      </c>
      <c r="T47" s="30"/>
      <c r="U47" s="44"/>
      <c r="V47" s="30"/>
      <c r="W47">
        <f t="shared" ca="1" si="6"/>
        <v>0</v>
      </c>
      <c r="X47" s="16">
        <f t="shared" si="7"/>
        <v>0</v>
      </c>
      <c r="Y47" s="16">
        <f t="shared" ca="1" si="8"/>
        <v>0</v>
      </c>
      <c r="Z47" s="40"/>
      <c r="AA47" s="44"/>
      <c r="AB47" s="30"/>
      <c r="AC47">
        <f t="shared" ca="1" si="9"/>
        <v>0</v>
      </c>
      <c r="AD47" s="16">
        <f t="shared" si="10"/>
        <v>0</v>
      </c>
      <c r="AE47" s="16">
        <f t="shared" ca="1" si="11"/>
        <v>0</v>
      </c>
      <c r="AF47" s="77">
        <f t="shared" ca="1" si="12"/>
        <v>1</v>
      </c>
      <c r="AJ47" s="16">
        <f t="shared" ca="1" si="13"/>
        <v>0</v>
      </c>
      <c r="AK47" s="16">
        <f t="shared" ca="1" si="14"/>
        <v>1</v>
      </c>
      <c r="AL47" s="16">
        <f t="shared" ca="1" si="15"/>
        <v>0</v>
      </c>
      <c r="AM47" s="16">
        <f t="shared" ca="1" si="16"/>
        <v>0</v>
      </c>
    </row>
    <row r="48" spans="1:39" x14ac:dyDescent="0.25">
      <c r="A48" s="16" t="s">
        <v>71</v>
      </c>
      <c r="B48" s="17" t="s">
        <v>34</v>
      </c>
      <c r="D48" s="16" t="s">
        <v>176</v>
      </c>
      <c r="E48" s="16" t="s">
        <v>237</v>
      </c>
      <c r="F48" s="16" t="s">
        <v>238</v>
      </c>
      <c r="G48" s="16" t="s">
        <v>148</v>
      </c>
      <c r="I48" s="88">
        <v>5</v>
      </c>
      <c r="J48" s="30">
        <v>20.89</v>
      </c>
      <c r="K48">
        <f t="shared" ref="K48:K72" ca="1" si="115">IF(B48="",0,VLOOKUP(J48,INDIRECT($A48&amp;$B48),COLUMNS(INDIRECT($A48&amp;$B48))))</f>
        <v>0</v>
      </c>
      <c r="L48" s="16">
        <f t="shared" ref="L48:L72" si="116">IF(AND(J48&gt;0,H48="No PB"),1,IF(J48&gt;H48,1,0))</f>
        <v>1</v>
      </c>
      <c r="M48" s="31">
        <f t="shared" ref="M48:M72" ca="1" si="117">K48+L48</f>
        <v>1</v>
      </c>
      <c r="N48" s="30">
        <v>20.89</v>
      </c>
      <c r="O48" s="94"/>
      <c r="P48" s="30"/>
      <c r="Q48">
        <f t="shared" ca="1" si="3"/>
        <v>0</v>
      </c>
      <c r="R48" s="16">
        <f t="shared" si="4"/>
        <v>0</v>
      </c>
      <c r="S48" s="31">
        <f t="shared" ca="1" si="5"/>
        <v>0</v>
      </c>
      <c r="T48" s="30"/>
      <c r="U48" s="44"/>
      <c r="V48" s="30"/>
      <c r="W48">
        <f t="shared" ca="1" si="6"/>
        <v>0</v>
      </c>
      <c r="X48" s="16">
        <f t="shared" si="7"/>
        <v>0</v>
      </c>
      <c r="Y48" s="16">
        <f t="shared" ca="1" si="8"/>
        <v>0</v>
      </c>
      <c r="Z48" s="40"/>
      <c r="AA48" s="44"/>
      <c r="AB48" s="30"/>
      <c r="AC48">
        <f t="shared" ca="1" si="9"/>
        <v>0</v>
      </c>
      <c r="AD48" s="16">
        <f t="shared" si="10"/>
        <v>0</v>
      </c>
      <c r="AE48" s="16">
        <f t="shared" ca="1" si="11"/>
        <v>0</v>
      </c>
      <c r="AF48" s="77">
        <f t="shared" ca="1" si="12"/>
        <v>1</v>
      </c>
      <c r="AJ48" s="16">
        <f t="shared" ca="1" si="13"/>
        <v>1</v>
      </c>
      <c r="AK48" s="16">
        <f t="shared" ca="1" si="14"/>
        <v>0</v>
      </c>
      <c r="AL48" s="16">
        <f t="shared" ca="1" si="15"/>
        <v>0</v>
      </c>
      <c r="AM48" s="16">
        <f t="shared" ca="1" si="16"/>
        <v>0</v>
      </c>
    </row>
    <row r="49" spans="1:39" x14ac:dyDescent="0.25">
      <c r="A49" s="16" t="s">
        <v>71</v>
      </c>
      <c r="B49" s="17" t="s">
        <v>34</v>
      </c>
      <c r="D49" s="16" t="s">
        <v>176</v>
      </c>
      <c r="E49" s="16" t="s">
        <v>295</v>
      </c>
      <c r="F49" s="16" t="s">
        <v>296</v>
      </c>
      <c r="G49" s="16" t="s">
        <v>297</v>
      </c>
      <c r="H49" s="40">
        <v>26.93</v>
      </c>
      <c r="I49" s="88">
        <v>5</v>
      </c>
      <c r="J49" s="30">
        <v>20.89</v>
      </c>
      <c r="K49">
        <f t="shared" ca="1" si="115"/>
        <v>0</v>
      </c>
      <c r="L49" s="16">
        <f t="shared" si="116"/>
        <v>0</v>
      </c>
      <c r="M49" s="31">
        <f t="shared" ca="1" si="117"/>
        <v>0</v>
      </c>
      <c r="N49" s="30"/>
      <c r="O49" s="94">
        <v>5</v>
      </c>
      <c r="P49" s="30">
        <v>25.47</v>
      </c>
      <c r="Q49">
        <f t="shared" ca="1" si="3"/>
        <v>0</v>
      </c>
      <c r="R49" s="16">
        <f t="shared" si="4"/>
        <v>1</v>
      </c>
      <c r="S49" s="31">
        <f t="shared" ca="1" si="5"/>
        <v>1</v>
      </c>
      <c r="T49" s="30"/>
      <c r="U49" s="44"/>
      <c r="V49" s="30"/>
      <c r="W49">
        <f t="shared" ca="1" si="6"/>
        <v>0</v>
      </c>
      <c r="X49" s="16">
        <f t="shared" si="7"/>
        <v>0</v>
      </c>
      <c r="Y49" s="16">
        <f t="shared" ca="1" si="8"/>
        <v>0</v>
      </c>
      <c r="Z49" s="40"/>
      <c r="AA49" s="44"/>
      <c r="AB49" s="30"/>
      <c r="AC49">
        <f t="shared" ca="1" si="9"/>
        <v>0</v>
      </c>
      <c r="AD49" s="16">
        <f t="shared" si="10"/>
        <v>0</v>
      </c>
      <c r="AE49" s="16">
        <f t="shared" ca="1" si="11"/>
        <v>0</v>
      </c>
      <c r="AF49" s="77">
        <f t="shared" ca="1" si="12"/>
        <v>1</v>
      </c>
      <c r="AJ49" s="16">
        <f t="shared" ca="1" si="13"/>
        <v>0</v>
      </c>
      <c r="AK49" s="16">
        <f t="shared" ca="1" si="14"/>
        <v>1</v>
      </c>
      <c r="AL49" s="16">
        <f t="shared" ca="1" si="15"/>
        <v>0</v>
      </c>
      <c r="AM49" s="16">
        <f t="shared" ca="1" si="16"/>
        <v>0</v>
      </c>
    </row>
    <row r="50" spans="1:39" x14ac:dyDescent="0.25">
      <c r="A50" s="16" t="s">
        <v>71</v>
      </c>
      <c r="B50" s="17" t="s">
        <v>34</v>
      </c>
      <c r="D50" s="16" t="s">
        <v>176</v>
      </c>
      <c r="E50" s="16" t="s">
        <v>136</v>
      </c>
      <c r="F50" s="16" t="s">
        <v>317</v>
      </c>
      <c r="G50" s="16" t="s">
        <v>318</v>
      </c>
      <c r="I50" s="88" t="s">
        <v>344</v>
      </c>
      <c r="J50" s="30">
        <v>24.21</v>
      </c>
      <c r="K50">
        <f t="shared" ca="1" si="115"/>
        <v>0</v>
      </c>
      <c r="L50" s="16">
        <f t="shared" si="116"/>
        <v>1</v>
      </c>
      <c r="M50" s="31">
        <f t="shared" ca="1" si="117"/>
        <v>1</v>
      </c>
      <c r="N50" s="30">
        <v>24.21</v>
      </c>
      <c r="O50" s="94"/>
      <c r="P50" s="30"/>
      <c r="Q50">
        <f t="shared" ca="1" si="3"/>
        <v>0</v>
      </c>
      <c r="R50" s="16">
        <f t="shared" si="4"/>
        <v>0</v>
      </c>
      <c r="S50" s="31">
        <f t="shared" ca="1" si="5"/>
        <v>0</v>
      </c>
      <c r="T50" s="30"/>
      <c r="U50" s="44"/>
      <c r="V50" s="30"/>
      <c r="W50">
        <f t="shared" ca="1" si="6"/>
        <v>0</v>
      </c>
      <c r="X50" s="16">
        <f t="shared" si="7"/>
        <v>0</v>
      </c>
      <c r="Y50" s="16">
        <f t="shared" ca="1" si="8"/>
        <v>0</v>
      </c>
      <c r="Z50" s="40"/>
      <c r="AA50" s="44"/>
      <c r="AB50" s="30"/>
      <c r="AC50">
        <f t="shared" ca="1" si="9"/>
        <v>0</v>
      </c>
      <c r="AD50" s="16">
        <f t="shared" si="10"/>
        <v>0</v>
      </c>
      <c r="AE50" s="16">
        <f t="shared" ca="1" si="11"/>
        <v>0</v>
      </c>
      <c r="AF50" s="77">
        <f t="shared" ca="1" si="12"/>
        <v>1</v>
      </c>
      <c r="AJ50" s="16">
        <f t="shared" ca="1" si="13"/>
        <v>1</v>
      </c>
      <c r="AK50" s="16">
        <f t="shared" ca="1" si="14"/>
        <v>0</v>
      </c>
      <c r="AL50" s="16">
        <f t="shared" ca="1" si="15"/>
        <v>0</v>
      </c>
      <c r="AM50" s="16">
        <f t="shared" ca="1" si="16"/>
        <v>0</v>
      </c>
    </row>
    <row r="51" spans="1:39" x14ac:dyDescent="0.25">
      <c r="A51" s="16" t="s">
        <v>71</v>
      </c>
      <c r="B51" s="17" t="s">
        <v>34</v>
      </c>
      <c r="D51" s="16" t="s">
        <v>176</v>
      </c>
      <c r="E51" t="s">
        <v>325</v>
      </c>
      <c r="F51" t="s">
        <v>326</v>
      </c>
      <c r="G51" s="16" t="s">
        <v>327</v>
      </c>
      <c r="I51" s="88" t="s">
        <v>344</v>
      </c>
      <c r="J51" s="30">
        <v>17.170000000000002</v>
      </c>
      <c r="K51">
        <f t="shared" ca="1" si="115"/>
        <v>0</v>
      </c>
      <c r="L51" s="16">
        <f t="shared" si="116"/>
        <v>1</v>
      </c>
      <c r="M51" s="31">
        <f t="shared" ca="1" si="117"/>
        <v>1</v>
      </c>
      <c r="N51" s="30">
        <v>17.170000000000002</v>
      </c>
      <c r="O51" s="94"/>
      <c r="P51" s="30"/>
      <c r="Q51">
        <f t="shared" ca="1" si="3"/>
        <v>0</v>
      </c>
      <c r="R51" s="16">
        <f t="shared" si="4"/>
        <v>0</v>
      </c>
      <c r="S51" s="31">
        <f t="shared" ca="1" si="5"/>
        <v>0</v>
      </c>
      <c r="T51" s="30"/>
      <c r="U51" s="44"/>
      <c r="V51" s="30"/>
      <c r="W51">
        <f t="shared" ca="1" si="6"/>
        <v>0</v>
      </c>
      <c r="X51" s="16">
        <f t="shared" si="7"/>
        <v>0</v>
      </c>
      <c r="Y51" s="16">
        <f t="shared" ca="1" si="8"/>
        <v>0</v>
      </c>
      <c r="Z51" s="40"/>
      <c r="AA51" s="44"/>
      <c r="AB51" s="30"/>
      <c r="AC51">
        <f t="shared" ca="1" si="9"/>
        <v>0</v>
      </c>
      <c r="AD51" s="16">
        <f t="shared" si="10"/>
        <v>0</v>
      </c>
      <c r="AE51" s="16">
        <f t="shared" ca="1" si="11"/>
        <v>0</v>
      </c>
      <c r="AF51" s="77">
        <f t="shared" ca="1" si="12"/>
        <v>1</v>
      </c>
      <c r="AJ51" s="16">
        <f t="shared" ca="1" si="13"/>
        <v>1</v>
      </c>
      <c r="AK51" s="16">
        <f t="shared" ca="1" si="14"/>
        <v>0</v>
      </c>
      <c r="AL51" s="16">
        <f t="shared" ca="1" si="15"/>
        <v>0</v>
      </c>
      <c r="AM51" s="16">
        <f t="shared" ca="1" si="16"/>
        <v>0</v>
      </c>
    </row>
    <row r="52" spans="1:39" x14ac:dyDescent="0.25">
      <c r="A52" s="16" t="s">
        <v>71</v>
      </c>
      <c r="B52" s="17" t="s">
        <v>34</v>
      </c>
      <c r="D52" s="16" t="s">
        <v>176</v>
      </c>
      <c r="E52" s="16" t="s">
        <v>375</v>
      </c>
      <c r="F52" s="16" t="s">
        <v>199</v>
      </c>
      <c r="G52" s="16" t="s">
        <v>227</v>
      </c>
      <c r="K52"/>
      <c r="N52" s="30">
        <v>30.2</v>
      </c>
      <c r="O52" s="94" t="s">
        <v>344</v>
      </c>
      <c r="P52" s="30">
        <v>30.23</v>
      </c>
      <c r="Q52">
        <f t="shared" ca="1" si="3"/>
        <v>0</v>
      </c>
      <c r="R52" s="16">
        <f t="shared" si="4"/>
        <v>1</v>
      </c>
      <c r="S52" s="31">
        <f t="shared" ca="1" si="5"/>
        <v>1</v>
      </c>
      <c r="T52" s="30"/>
      <c r="U52" s="44"/>
      <c r="V52" s="30"/>
      <c r="W52">
        <f t="shared" ca="1" si="6"/>
        <v>0</v>
      </c>
      <c r="Z52" s="40"/>
      <c r="AA52" s="44"/>
      <c r="AB52" s="30"/>
      <c r="AC52">
        <f t="shared" ca="1" si="9"/>
        <v>0</v>
      </c>
      <c r="AF52" s="77"/>
      <c r="AK52" s="16">
        <f t="shared" ca="1" si="14"/>
        <v>1</v>
      </c>
    </row>
    <row r="53" spans="1:39" x14ac:dyDescent="0.25">
      <c r="A53" s="16" t="s">
        <v>71</v>
      </c>
      <c r="B53" s="17" t="s">
        <v>34</v>
      </c>
      <c r="D53" s="16" t="s">
        <v>176</v>
      </c>
      <c r="E53" s="16" t="s">
        <v>180</v>
      </c>
      <c r="F53" s="16" t="s">
        <v>226</v>
      </c>
      <c r="G53" s="16" t="s">
        <v>227</v>
      </c>
      <c r="K53"/>
      <c r="N53" s="30"/>
      <c r="O53" s="94"/>
      <c r="P53" s="30"/>
      <c r="Q53">
        <f t="shared" ref="Q53" ca="1" si="118">IF(B53="",0,VLOOKUP(P53,INDIRECT($A53&amp;$B53),COLUMNS(INDIRECT($A53&amp;$B53))))</f>
        <v>0</v>
      </c>
      <c r="R53" s="16">
        <f t="shared" ref="R53" si="119">IF(AND(P53&gt;0,N53="No PB"),1,IF(P53&gt;N53,1,0))</f>
        <v>0</v>
      </c>
      <c r="S53" s="31">
        <f t="shared" ref="S53" ca="1" si="120">Q53+R53</f>
        <v>0</v>
      </c>
      <c r="T53" s="30"/>
      <c r="U53" s="44"/>
      <c r="V53" s="30"/>
      <c r="W53">
        <f t="shared" ref="W53" ca="1" si="121">IF(B53="",0,VLOOKUP(V53,INDIRECT($A53&amp;$B53),COLUMNS(INDIRECT($A53&amp;$B53))))</f>
        <v>0</v>
      </c>
      <c r="X53" s="16">
        <f t="shared" ref="X53" si="122">IF(AND(V53&gt;0,T53="No PB"),1,IF(V53&gt;T53,1,0))</f>
        <v>0</v>
      </c>
      <c r="Y53" s="16">
        <f t="shared" ref="Y53" ca="1" si="123">W53+X53</f>
        <v>0</v>
      </c>
      <c r="Z53" s="40"/>
      <c r="AA53" s="44"/>
      <c r="AB53" s="30"/>
      <c r="AC53">
        <f t="shared" ref="AC53" ca="1" si="124">IF(B53="",0,VLOOKUP(AB53,INDIRECT($A53&amp;$B53),COLUMNS(INDIRECT($A53&amp;$B53))))</f>
        <v>0</v>
      </c>
      <c r="AD53" s="16">
        <f t="shared" ref="AD53" si="125">IF(AND(AB53&gt;0,Z53="No PB"),1,IF(AB53&gt;Z53,1,0))</f>
        <v>0</v>
      </c>
      <c r="AE53" s="16">
        <f t="shared" ref="AE53" ca="1" si="126">AC53+AD53</f>
        <v>0</v>
      </c>
      <c r="AF53" s="77">
        <f t="shared" ref="AF53" ca="1" si="127">LARGE(AJ53:AM53,1)+LARGE(AJ53:AM53,2)+LARGE(AJ53:AM53,3)</f>
        <v>0</v>
      </c>
      <c r="AJ53" s="16">
        <f t="shared" ref="AJ53" si="128">M53</f>
        <v>0</v>
      </c>
      <c r="AK53" s="16">
        <f t="shared" ref="AK53" ca="1" si="129">S53</f>
        <v>0</v>
      </c>
      <c r="AL53" s="16">
        <f t="shared" ref="AL53" ca="1" si="130">Y53</f>
        <v>0</v>
      </c>
      <c r="AM53" s="16">
        <f t="shared" ref="AM53" ca="1" si="131">AE53</f>
        <v>0</v>
      </c>
    </row>
    <row r="54" spans="1:39" x14ac:dyDescent="0.25">
      <c r="A54" s="16" t="s">
        <v>71</v>
      </c>
      <c r="B54" s="17" t="s">
        <v>39</v>
      </c>
      <c r="D54" s="16" t="s">
        <v>111</v>
      </c>
      <c r="E54" s="16" t="s">
        <v>102</v>
      </c>
      <c r="F54" t="s">
        <v>311</v>
      </c>
      <c r="G54" t="s">
        <v>312</v>
      </c>
      <c r="H54" s="40">
        <v>22.09</v>
      </c>
      <c r="I54" s="88" t="s">
        <v>344</v>
      </c>
      <c r="J54" s="30">
        <v>22.3</v>
      </c>
      <c r="K54">
        <f t="shared" ca="1" si="115"/>
        <v>0</v>
      </c>
      <c r="L54" s="16">
        <f t="shared" si="116"/>
        <v>1</v>
      </c>
      <c r="M54" s="31">
        <f t="shared" ca="1" si="117"/>
        <v>1</v>
      </c>
      <c r="N54" s="30">
        <v>22.3</v>
      </c>
      <c r="O54" s="94" t="s">
        <v>344</v>
      </c>
      <c r="P54" s="30">
        <v>24.1</v>
      </c>
      <c r="Q54">
        <f t="shared" ca="1" si="3"/>
        <v>0</v>
      </c>
      <c r="R54" s="16">
        <f t="shared" si="4"/>
        <v>1</v>
      </c>
      <c r="S54" s="31">
        <f t="shared" ca="1" si="5"/>
        <v>1</v>
      </c>
      <c r="T54" s="30"/>
      <c r="U54" s="44"/>
      <c r="V54" s="30"/>
      <c r="W54">
        <f t="shared" ca="1" si="6"/>
        <v>0</v>
      </c>
      <c r="X54" s="16">
        <f t="shared" si="7"/>
        <v>0</v>
      </c>
      <c r="Y54" s="16">
        <f t="shared" ca="1" si="8"/>
        <v>0</v>
      </c>
      <c r="Z54" s="40"/>
      <c r="AA54" s="44"/>
      <c r="AB54" s="30"/>
      <c r="AC54">
        <f t="shared" ca="1" si="9"/>
        <v>0</v>
      </c>
      <c r="AD54" s="16">
        <f t="shared" si="10"/>
        <v>0</v>
      </c>
      <c r="AE54" s="16">
        <f t="shared" ca="1" si="11"/>
        <v>0</v>
      </c>
      <c r="AF54" s="77">
        <f t="shared" ca="1" si="12"/>
        <v>2</v>
      </c>
      <c r="AJ54" s="16">
        <f t="shared" ca="1" si="13"/>
        <v>1</v>
      </c>
      <c r="AK54" s="16">
        <f t="shared" ca="1" si="14"/>
        <v>1</v>
      </c>
      <c r="AL54" s="16">
        <f t="shared" ca="1" si="15"/>
        <v>0</v>
      </c>
      <c r="AM54" s="16">
        <f t="shared" ca="1" si="16"/>
        <v>0</v>
      </c>
    </row>
    <row r="55" spans="1:39" x14ac:dyDescent="0.25">
      <c r="A55" s="16" t="s">
        <v>71</v>
      </c>
      <c r="B55" s="17" t="s">
        <v>39</v>
      </c>
      <c r="D55" s="16" t="s">
        <v>111</v>
      </c>
      <c r="E55" s="16" t="s">
        <v>112</v>
      </c>
      <c r="F55" s="16" t="s">
        <v>113</v>
      </c>
      <c r="G55" s="16" t="s">
        <v>106</v>
      </c>
      <c r="H55" s="40">
        <v>41.93</v>
      </c>
      <c r="I55" s="88">
        <v>5</v>
      </c>
      <c r="J55" s="30">
        <v>40.549999999999997</v>
      </c>
      <c r="K55">
        <f t="shared" ca="1" si="115"/>
        <v>4</v>
      </c>
      <c r="L55" s="16">
        <f t="shared" si="116"/>
        <v>0</v>
      </c>
      <c r="M55" s="31">
        <f t="shared" ca="1" si="117"/>
        <v>4</v>
      </c>
      <c r="N55" s="30"/>
      <c r="O55" s="94">
        <v>5</v>
      </c>
      <c r="P55" s="30">
        <v>39.72</v>
      </c>
      <c r="Q55">
        <f t="shared" ca="1" si="3"/>
        <v>4</v>
      </c>
      <c r="R55" s="16">
        <f t="shared" si="4"/>
        <v>1</v>
      </c>
      <c r="S55" s="31">
        <f t="shared" ca="1" si="5"/>
        <v>5</v>
      </c>
      <c r="T55" s="30"/>
      <c r="U55" s="44"/>
      <c r="V55" s="30"/>
      <c r="W55">
        <f t="shared" ca="1" si="6"/>
        <v>0</v>
      </c>
      <c r="X55" s="16">
        <f t="shared" si="7"/>
        <v>0</v>
      </c>
      <c r="Y55" s="16">
        <f t="shared" ca="1" si="8"/>
        <v>0</v>
      </c>
      <c r="Z55" s="40"/>
      <c r="AA55" s="44"/>
      <c r="AB55" s="30"/>
      <c r="AC55">
        <f t="shared" ca="1" si="9"/>
        <v>0</v>
      </c>
      <c r="AD55" s="16">
        <f t="shared" si="10"/>
        <v>0</v>
      </c>
      <c r="AE55" s="16">
        <f t="shared" ca="1" si="11"/>
        <v>0</v>
      </c>
      <c r="AF55" s="77">
        <f t="shared" ca="1" si="12"/>
        <v>9</v>
      </c>
      <c r="AJ55" s="16">
        <f t="shared" ca="1" si="13"/>
        <v>4</v>
      </c>
      <c r="AK55" s="16">
        <f t="shared" ca="1" si="14"/>
        <v>5</v>
      </c>
      <c r="AL55" s="16">
        <f t="shared" ca="1" si="15"/>
        <v>0</v>
      </c>
      <c r="AM55" s="16">
        <f t="shared" ca="1" si="16"/>
        <v>0</v>
      </c>
    </row>
    <row r="56" spans="1:39" x14ac:dyDescent="0.25">
      <c r="A56" s="16" t="s">
        <v>71</v>
      </c>
      <c r="B56" s="17" t="s">
        <v>39</v>
      </c>
      <c r="D56" s="16" t="s">
        <v>111</v>
      </c>
      <c r="E56" t="s">
        <v>242</v>
      </c>
      <c r="F56" t="s">
        <v>243</v>
      </c>
      <c r="G56" s="16" t="s">
        <v>148</v>
      </c>
      <c r="H56" s="40">
        <v>30.04</v>
      </c>
      <c r="I56" s="88">
        <v>5</v>
      </c>
      <c r="J56" s="30">
        <v>28.99</v>
      </c>
      <c r="K56">
        <f t="shared" ca="1" si="115"/>
        <v>2</v>
      </c>
      <c r="L56" s="16">
        <f t="shared" si="116"/>
        <v>0</v>
      </c>
      <c r="M56" s="31">
        <f t="shared" ca="1" si="117"/>
        <v>2</v>
      </c>
      <c r="N56" s="30"/>
      <c r="O56" s="94" t="s">
        <v>344</v>
      </c>
      <c r="P56" s="30">
        <v>26.73</v>
      </c>
      <c r="Q56">
        <f t="shared" ca="1" si="3"/>
        <v>1</v>
      </c>
      <c r="R56" s="16">
        <f t="shared" si="4"/>
        <v>1</v>
      </c>
      <c r="S56" s="31">
        <f t="shared" ca="1" si="5"/>
        <v>2</v>
      </c>
      <c r="T56" s="30"/>
      <c r="U56" s="44"/>
      <c r="V56" s="30"/>
      <c r="W56">
        <f t="shared" ca="1" si="6"/>
        <v>0</v>
      </c>
      <c r="X56" s="16">
        <f t="shared" si="7"/>
        <v>0</v>
      </c>
      <c r="Y56" s="16">
        <f t="shared" ca="1" si="8"/>
        <v>0</v>
      </c>
      <c r="Z56" s="40"/>
      <c r="AA56" s="44"/>
      <c r="AB56" s="30"/>
      <c r="AC56">
        <f t="shared" ca="1" si="9"/>
        <v>0</v>
      </c>
      <c r="AD56" s="16">
        <f t="shared" si="10"/>
        <v>0</v>
      </c>
      <c r="AE56" s="16">
        <f t="shared" ca="1" si="11"/>
        <v>0</v>
      </c>
      <c r="AF56" s="77">
        <f t="shared" ca="1" si="12"/>
        <v>4</v>
      </c>
      <c r="AJ56" s="16">
        <f t="shared" ca="1" si="13"/>
        <v>2</v>
      </c>
      <c r="AK56" s="16">
        <f t="shared" ca="1" si="14"/>
        <v>2</v>
      </c>
      <c r="AL56" s="16">
        <f t="shared" ca="1" si="15"/>
        <v>0</v>
      </c>
      <c r="AM56" s="16">
        <f t="shared" ca="1" si="16"/>
        <v>0</v>
      </c>
    </row>
    <row r="57" spans="1:39" x14ac:dyDescent="0.25">
      <c r="A57" s="16" t="s">
        <v>71</v>
      </c>
      <c r="B57" s="17" t="s">
        <v>39</v>
      </c>
      <c r="D57" s="16" t="s">
        <v>111</v>
      </c>
      <c r="E57" s="16" t="s">
        <v>260</v>
      </c>
      <c r="F57" s="16" t="s">
        <v>261</v>
      </c>
      <c r="G57" s="16" t="s">
        <v>262</v>
      </c>
      <c r="H57" s="40">
        <v>30.91</v>
      </c>
      <c r="I57" s="88">
        <v>5</v>
      </c>
      <c r="J57" s="30">
        <v>34.96</v>
      </c>
      <c r="K57">
        <f t="shared" ca="1" si="115"/>
        <v>3</v>
      </c>
      <c r="L57" s="16">
        <f t="shared" si="116"/>
        <v>1</v>
      </c>
      <c r="M57" s="31">
        <f t="shared" ca="1" si="117"/>
        <v>4</v>
      </c>
      <c r="N57" s="30">
        <v>34.96</v>
      </c>
      <c r="O57" s="94"/>
      <c r="P57" s="30"/>
      <c r="Q57">
        <f t="shared" ca="1" si="3"/>
        <v>0</v>
      </c>
      <c r="R57" s="16">
        <f t="shared" si="4"/>
        <v>0</v>
      </c>
      <c r="S57" s="31">
        <f t="shared" ca="1" si="5"/>
        <v>0</v>
      </c>
      <c r="T57" s="30"/>
      <c r="U57" s="44"/>
      <c r="V57" s="30"/>
      <c r="W57">
        <f t="shared" ca="1" si="6"/>
        <v>0</v>
      </c>
      <c r="X57" s="16">
        <f t="shared" si="7"/>
        <v>0</v>
      </c>
      <c r="Y57" s="16">
        <f t="shared" ca="1" si="8"/>
        <v>0</v>
      </c>
      <c r="Z57" s="40"/>
      <c r="AA57" s="44"/>
      <c r="AB57" s="30"/>
      <c r="AC57">
        <f t="shared" ca="1" si="9"/>
        <v>0</v>
      </c>
      <c r="AD57" s="16">
        <f t="shared" si="10"/>
        <v>0</v>
      </c>
      <c r="AE57" s="16">
        <f t="shared" ca="1" si="11"/>
        <v>0</v>
      </c>
      <c r="AF57" s="77">
        <f t="shared" ca="1" si="12"/>
        <v>4</v>
      </c>
      <c r="AJ57" s="16">
        <f t="shared" ca="1" si="13"/>
        <v>4</v>
      </c>
      <c r="AK57" s="16">
        <f t="shared" ca="1" si="14"/>
        <v>0</v>
      </c>
      <c r="AL57" s="16">
        <f t="shared" ca="1" si="15"/>
        <v>0</v>
      </c>
      <c r="AM57" s="16">
        <f t="shared" ca="1" si="16"/>
        <v>0</v>
      </c>
    </row>
    <row r="58" spans="1:39" x14ac:dyDescent="0.25">
      <c r="A58" s="16" t="s">
        <v>71</v>
      </c>
      <c r="B58" s="17" t="s">
        <v>39</v>
      </c>
      <c r="D58" s="16" t="s">
        <v>111</v>
      </c>
      <c r="E58" s="16" t="s">
        <v>293</v>
      </c>
      <c r="F58" s="16" t="s">
        <v>294</v>
      </c>
      <c r="G58" s="16" t="s">
        <v>172</v>
      </c>
      <c r="H58" s="40">
        <v>27.72</v>
      </c>
      <c r="I58" s="88" t="s">
        <v>344</v>
      </c>
      <c r="J58" s="30">
        <v>30.78</v>
      </c>
      <c r="K58">
        <f t="shared" ca="1" si="115"/>
        <v>2</v>
      </c>
      <c r="L58" s="16">
        <f t="shared" si="116"/>
        <v>1</v>
      </c>
      <c r="M58" s="31">
        <f t="shared" ca="1" si="117"/>
        <v>3</v>
      </c>
      <c r="N58" s="30">
        <v>30.78</v>
      </c>
      <c r="O58" s="94" t="s">
        <v>344</v>
      </c>
      <c r="P58" s="30">
        <v>27.87</v>
      </c>
      <c r="Q58">
        <f t="shared" ca="1" si="3"/>
        <v>1</v>
      </c>
      <c r="R58" s="16">
        <f t="shared" si="4"/>
        <v>0</v>
      </c>
      <c r="S58" s="31">
        <f t="shared" ca="1" si="5"/>
        <v>1</v>
      </c>
      <c r="T58" s="30"/>
      <c r="U58" s="44"/>
      <c r="V58" s="30"/>
      <c r="W58">
        <f t="shared" ca="1" si="6"/>
        <v>0</v>
      </c>
      <c r="X58" s="16">
        <f t="shared" si="7"/>
        <v>0</v>
      </c>
      <c r="Y58" s="16">
        <f t="shared" ca="1" si="8"/>
        <v>0</v>
      </c>
      <c r="Z58" s="40"/>
      <c r="AA58" s="44"/>
      <c r="AB58" s="30"/>
      <c r="AC58">
        <f t="shared" ca="1" si="9"/>
        <v>0</v>
      </c>
      <c r="AD58" s="16">
        <f t="shared" si="10"/>
        <v>0</v>
      </c>
      <c r="AE58" s="16">
        <f t="shared" ca="1" si="11"/>
        <v>0</v>
      </c>
      <c r="AF58" s="77">
        <f t="shared" ca="1" si="12"/>
        <v>4</v>
      </c>
      <c r="AJ58" s="16">
        <f t="shared" ca="1" si="13"/>
        <v>3</v>
      </c>
      <c r="AK58" s="16">
        <f t="shared" ca="1" si="14"/>
        <v>1</v>
      </c>
      <c r="AL58" s="16">
        <f t="shared" ca="1" si="15"/>
        <v>0</v>
      </c>
      <c r="AM58" s="16">
        <f t="shared" ca="1" si="16"/>
        <v>0</v>
      </c>
    </row>
    <row r="59" spans="1:39" x14ac:dyDescent="0.25">
      <c r="A59" s="16" t="s">
        <v>71</v>
      </c>
      <c r="B59" s="17" t="s">
        <v>39</v>
      </c>
      <c r="D59" s="16" t="s">
        <v>111</v>
      </c>
      <c r="E59" t="s">
        <v>133</v>
      </c>
      <c r="F59" t="s">
        <v>134</v>
      </c>
      <c r="G59" t="s">
        <v>145</v>
      </c>
      <c r="H59" s="40">
        <v>19.510000000000002</v>
      </c>
      <c r="I59" s="88" t="s">
        <v>341</v>
      </c>
      <c r="J59" s="30">
        <v>20.92</v>
      </c>
      <c r="K59">
        <f t="shared" ca="1" si="115"/>
        <v>0</v>
      </c>
      <c r="L59" s="16">
        <f t="shared" si="116"/>
        <v>1</v>
      </c>
      <c r="M59" s="31">
        <f t="shared" ca="1" si="117"/>
        <v>1</v>
      </c>
      <c r="N59" s="30">
        <v>20.92</v>
      </c>
      <c r="O59" s="94" t="s">
        <v>341</v>
      </c>
      <c r="P59" s="30">
        <v>20.82</v>
      </c>
      <c r="Q59">
        <f t="shared" ca="1" si="3"/>
        <v>0</v>
      </c>
      <c r="R59" s="16">
        <f t="shared" si="4"/>
        <v>0</v>
      </c>
      <c r="S59" s="31">
        <f t="shared" ca="1" si="5"/>
        <v>0</v>
      </c>
      <c r="T59" s="30"/>
      <c r="U59" s="44"/>
      <c r="V59" s="30"/>
      <c r="W59">
        <f t="shared" ca="1" si="6"/>
        <v>0</v>
      </c>
      <c r="X59" s="16">
        <f t="shared" si="7"/>
        <v>0</v>
      </c>
      <c r="Y59" s="16">
        <f t="shared" ca="1" si="8"/>
        <v>0</v>
      </c>
      <c r="Z59" s="40"/>
      <c r="AA59" s="44"/>
      <c r="AB59" s="30"/>
      <c r="AC59">
        <f t="shared" ca="1" si="9"/>
        <v>0</v>
      </c>
      <c r="AD59" s="16">
        <f t="shared" si="10"/>
        <v>0</v>
      </c>
      <c r="AE59" s="16">
        <f t="shared" ca="1" si="11"/>
        <v>0</v>
      </c>
      <c r="AF59" s="77">
        <f t="shared" ca="1" si="12"/>
        <v>1</v>
      </c>
      <c r="AJ59" s="16">
        <f t="shared" ca="1" si="13"/>
        <v>1</v>
      </c>
      <c r="AK59" s="16">
        <f t="shared" ca="1" si="14"/>
        <v>0</v>
      </c>
      <c r="AL59" s="16">
        <f t="shared" ca="1" si="15"/>
        <v>0</v>
      </c>
      <c r="AM59" s="16">
        <f t="shared" ca="1" si="16"/>
        <v>0</v>
      </c>
    </row>
    <row r="60" spans="1:39" x14ac:dyDescent="0.25">
      <c r="A60" s="16" t="s">
        <v>71</v>
      </c>
      <c r="B60" s="17" t="s">
        <v>39</v>
      </c>
      <c r="D60" s="16" t="s">
        <v>111</v>
      </c>
      <c r="E60" s="16" t="s">
        <v>208</v>
      </c>
      <c r="F60" s="16" t="s">
        <v>369</v>
      </c>
      <c r="G60" s="16" t="s">
        <v>106</v>
      </c>
      <c r="K60"/>
      <c r="N60" s="30">
        <v>29.74</v>
      </c>
      <c r="O60" s="94"/>
      <c r="P60" s="30"/>
      <c r="Q60">
        <f t="shared" ref="Q60:Q63" ca="1" si="132">IF(B60="",0,VLOOKUP(P60,INDIRECT($A60&amp;$B60),COLUMNS(INDIRECT($A60&amp;$B60))))</f>
        <v>0</v>
      </c>
      <c r="R60" s="16">
        <f t="shared" ref="R60:R63" si="133">IF(AND(P60&gt;0,N60="No PB"),1,IF(P60&gt;N60,1,0))</f>
        <v>0</v>
      </c>
      <c r="S60" s="31">
        <f t="shared" ref="S60:S63" ca="1" si="134">Q60+R60</f>
        <v>0</v>
      </c>
      <c r="T60" s="30"/>
      <c r="U60" s="44"/>
      <c r="V60" s="30"/>
      <c r="W60">
        <f t="shared" ref="W60:W63" ca="1" si="135">IF(B60="",0,VLOOKUP(V60,INDIRECT($A60&amp;$B60),COLUMNS(INDIRECT($A60&amp;$B60))))</f>
        <v>0</v>
      </c>
      <c r="X60" s="16">
        <f t="shared" ref="X60:X63" si="136">IF(AND(V60&gt;0,T60="No PB"),1,IF(V60&gt;T60,1,0))</f>
        <v>0</v>
      </c>
      <c r="Y60" s="16">
        <f t="shared" ref="Y60:Y63" ca="1" si="137">W60+X60</f>
        <v>0</v>
      </c>
      <c r="Z60" s="40"/>
      <c r="AA60" s="44"/>
      <c r="AB60" s="30"/>
      <c r="AC60">
        <f t="shared" ref="AC60:AC63" ca="1" si="138">IF(B60="",0,VLOOKUP(AB60,INDIRECT($A60&amp;$B60),COLUMNS(INDIRECT($A60&amp;$B60))))</f>
        <v>0</v>
      </c>
      <c r="AD60" s="16">
        <f t="shared" ref="AD60:AD63" si="139">IF(AND(AB60&gt;0,Z60="No PB"),1,IF(AB60&gt;Z60,1,0))</f>
        <v>0</v>
      </c>
      <c r="AE60" s="16">
        <f t="shared" ref="AE60:AE63" ca="1" si="140">AC60+AD60</f>
        <v>0</v>
      </c>
      <c r="AF60" s="77">
        <f t="shared" ref="AF60:AF63" ca="1" si="141">LARGE(AJ60:AM60,1)+LARGE(AJ60:AM60,2)+LARGE(AJ60:AM60,3)</f>
        <v>0</v>
      </c>
      <c r="AJ60" s="16">
        <f t="shared" ref="AJ60:AJ63" si="142">M60</f>
        <v>0</v>
      </c>
      <c r="AK60" s="16">
        <f t="shared" ref="AK60:AK63" ca="1" si="143">S60</f>
        <v>0</v>
      </c>
      <c r="AL60" s="16">
        <f t="shared" ref="AL60:AL63" ca="1" si="144">Y60</f>
        <v>0</v>
      </c>
      <c r="AM60" s="16">
        <f t="shared" ref="AM60:AM63" ca="1" si="145">AE60</f>
        <v>0</v>
      </c>
    </row>
    <row r="61" spans="1:39" x14ac:dyDescent="0.25">
      <c r="A61" s="16" t="s">
        <v>71</v>
      </c>
      <c r="B61" s="17" t="s">
        <v>39</v>
      </c>
      <c r="D61" s="16" t="s">
        <v>111</v>
      </c>
      <c r="E61" s="16" t="s">
        <v>109</v>
      </c>
      <c r="F61" s="16" t="s">
        <v>114</v>
      </c>
      <c r="G61" s="16" t="s">
        <v>115</v>
      </c>
      <c r="H61" s="40" t="s">
        <v>376</v>
      </c>
      <c r="K61"/>
      <c r="N61" s="30">
        <v>31.2</v>
      </c>
      <c r="O61" s="94"/>
      <c r="P61" s="30"/>
      <c r="Q61">
        <f t="shared" ca="1" si="132"/>
        <v>0</v>
      </c>
      <c r="R61" s="16">
        <f t="shared" si="133"/>
        <v>0</v>
      </c>
      <c r="S61" s="31">
        <f t="shared" ca="1" si="134"/>
        <v>0</v>
      </c>
      <c r="T61" s="30"/>
      <c r="U61" s="44"/>
      <c r="V61" s="30"/>
      <c r="W61">
        <f t="shared" ca="1" si="135"/>
        <v>0</v>
      </c>
      <c r="X61" s="16">
        <f t="shared" si="136"/>
        <v>0</v>
      </c>
      <c r="Y61" s="16">
        <f t="shared" ca="1" si="137"/>
        <v>0</v>
      </c>
      <c r="Z61" s="40"/>
      <c r="AA61" s="44"/>
      <c r="AB61" s="30"/>
      <c r="AC61">
        <f t="shared" ca="1" si="138"/>
        <v>0</v>
      </c>
      <c r="AD61" s="16">
        <f t="shared" si="139"/>
        <v>0</v>
      </c>
      <c r="AE61" s="16">
        <f t="shared" ca="1" si="140"/>
        <v>0</v>
      </c>
      <c r="AF61" s="77">
        <f t="shared" ca="1" si="141"/>
        <v>0</v>
      </c>
      <c r="AJ61" s="16">
        <f t="shared" si="142"/>
        <v>0</v>
      </c>
      <c r="AK61" s="16">
        <f t="shared" ca="1" si="143"/>
        <v>0</v>
      </c>
      <c r="AL61" s="16">
        <f t="shared" ca="1" si="144"/>
        <v>0</v>
      </c>
      <c r="AM61" s="16">
        <f t="shared" ca="1" si="145"/>
        <v>0</v>
      </c>
    </row>
    <row r="62" spans="1:39" x14ac:dyDescent="0.25">
      <c r="A62" s="16" t="s">
        <v>71</v>
      </c>
      <c r="B62" s="17" t="s">
        <v>39</v>
      </c>
      <c r="D62" s="16" t="s">
        <v>111</v>
      </c>
      <c r="E62" s="16" t="s">
        <v>377</v>
      </c>
      <c r="F62" s="16" t="s">
        <v>378</v>
      </c>
      <c r="G62" s="16" t="s">
        <v>354</v>
      </c>
      <c r="K62"/>
      <c r="N62" s="30">
        <v>25</v>
      </c>
      <c r="O62" s="94">
        <v>5</v>
      </c>
      <c r="P62" s="30">
        <v>24.18</v>
      </c>
      <c r="Q62">
        <f t="shared" ca="1" si="132"/>
        <v>0</v>
      </c>
      <c r="R62" s="16">
        <f t="shared" si="133"/>
        <v>0</v>
      </c>
      <c r="S62" s="31">
        <f t="shared" ca="1" si="134"/>
        <v>0</v>
      </c>
      <c r="T62" s="30"/>
      <c r="U62" s="44"/>
      <c r="V62" s="30"/>
      <c r="W62">
        <f t="shared" ca="1" si="135"/>
        <v>0</v>
      </c>
      <c r="X62" s="16">
        <f t="shared" si="136"/>
        <v>0</v>
      </c>
      <c r="Y62" s="16">
        <f t="shared" ca="1" si="137"/>
        <v>0</v>
      </c>
      <c r="Z62" s="40"/>
      <c r="AA62" s="44"/>
      <c r="AB62" s="30"/>
      <c r="AC62">
        <f t="shared" ca="1" si="138"/>
        <v>0</v>
      </c>
      <c r="AD62" s="16">
        <f t="shared" si="139"/>
        <v>0</v>
      </c>
      <c r="AE62" s="16">
        <f t="shared" ca="1" si="140"/>
        <v>0</v>
      </c>
      <c r="AF62" s="77">
        <f t="shared" ca="1" si="141"/>
        <v>0</v>
      </c>
      <c r="AJ62" s="16">
        <f t="shared" si="142"/>
        <v>0</v>
      </c>
      <c r="AK62" s="16">
        <f t="shared" ca="1" si="143"/>
        <v>0</v>
      </c>
      <c r="AL62" s="16">
        <f t="shared" ca="1" si="144"/>
        <v>0</v>
      </c>
      <c r="AM62" s="16">
        <f t="shared" ca="1" si="145"/>
        <v>0</v>
      </c>
    </row>
    <row r="63" spans="1:39" x14ac:dyDescent="0.25">
      <c r="A63" s="16" t="s">
        <v>71</v>
      </c>
      <c r="B63" s="17" t="s">
        <v>33</v>
      </c>
      <c r="C63" s="17" t="s">
        <v>345</v>
      </c>
      <c r="D63" s="16" t="s">
        <v>176</v>
      </c>
      <c r="E63" t="s">
        <v>170</v>
      </c>
      <c r="F63" t="s">
        <v>285</v>
      </c>
      <c r="G63" s="16" t="s">
        <v>286</v>
      </c>
      <c r="I63" s="88">
        <v>5</v>
      </c>
      <c r="J63" s="30">
        <v>49.93</v>
      </c>
      <c r="K63">
        <f t="shared" ca="1" si="115"/>
        <v>1</v>
      </c>
      <c r="L63" s="16">
        <f t="shared" si="116"/>
        <v>1</v>
      </c>
      <c r="M63" s="31">
        <f t="shared" ca="1" si="117"/>
        <v>2</v>
      </c>
      <c r="N63" s="30">
        <v>49.93</v>
      </c>
      <c r="O63" s="94"/>
      <c r="P63" s="30"/>
      <c r="Q63">
        <f t="shared" ca="1" si="132"/>
        <v>0</v>
      </c>
      <c r="R63" s="16">
        <f t="shared" si="133"/>
        <v>0</v>
      </c>
      <c r="S63" s="31">
        <f t="shared" ca="1" si="134"/>
        <v>0</v>
      </c>
      <c r="T63" s="30"/>
      <c r="U63" s="44"/>
      <c r="V63" s="30"/>
      <c r="W63">
        <f t="shared" ca="1" si="135"/>
        <v>0</v>
      </c>
      <c r="X63" s="16">
        <f t="shared" si="136"/>
        <v>0</v>
      </c>
      <c r="Y63" s="16">
        <f t="shared" ca="1" si="137"/>
        <v>0</v>
      </c>
      <c r="Z63" s="40"/>
      <c r="AA63" s="44"/>
      <c r="AB63" s="30"/>
      <c r="AC63">
        <f t="shared" ca="1" si="138"/>
        <v>0</v>
      </c>
      <c r="AD63" s="16">
        <f t="shared" si="139"/>
        <v>0</v>
      </c>
      <c r="AE63" s="16">
        <f t="shared" ca="1" si="140"/>
        <v>0</v>
      </c>
      <c r="AF63" s="77">
        <f t="shared" ca="1" si="141"/>
        <v>2</v>
      </c>
      <c r="AJ63" s="16">
        <f t="shared" ca="1" si="142"/>
        <v>2</v>
      </c>
      <c r="AK63" s="16">
        <f t="shared" ca="1" si="143"/>
        <v>0</v>
      </c>
      <c r="AL63" s="16">
        <f t="shared" ca="1" si="144"/>
        <v>0</v>
      </c>
      <c r="AM63" s="16">
        <f t="shared" ca="1" si="145"/>
        <v>0</v>
      </c>
    </row>
    <row r="64" spans="1:39" x14ac:dyDescent="0.25">
      <c r="A64" s="16" t="s">
        <v>71</v>
      </c>
      <c r="B64" s="17" t="s">
        <v>33</v>
      </c>
      <c r="C64" s="17" t="s">
        <v>66</v>
      </c>
      <c r="D64" s="16" t="s">
        <v>132</v>
      </c>
      <c r="E64" t="s">
        <v>128</v>
      </c>
      <c r="F64" t="s">
        <v>129</v>
      </c>
      <c r="G64" t="s">
        <v>130</v>
      </c>
      <c r="H64" s="40">
        <v>22.3</v>
      </c>
      <c r="I64" s="88" t="s">
        <v>344</v>
      </c>
      <c r="J64" s="30">
        <v>19.97</v>
      </c>
      <c r="K64">
        <f t="shared" ca="1" si="115"/>
        <v>0</v>
      </c>
      <c r="L64" s="16">
        <f t="shared" si="116"/>
        <v>0</v>
      </c>
      <c r="M64" s="31">
        <f t="shared" ca="1" si="117"/>
        <v>0</v>
      </c>
      <c r="N64" s="30"/>
      <c r="O64" s="94"/>
      <c r="P64" s="30"/>
      <c r="Q64">
        <f t="shared" ref="Q64:Q72" ca="1" si="146">IF(B64="",0,VLOOKUP(P64,INDIRECT($A64&amp;$B64),COLUMNS(INDIRECT($A64&amp;$B64))))</f>
        <v>0</v>
      </c>
      <c r="R64" s="16">
        <f t="shared" ref="R64:R72" si="147">IF(AND(P64&gt;0,N64="No PB"),1,IF(P64&gt;N64,1,0))</f>
        <v>0</v>
      </c>
      <c r="S64" s="31">
        <f t="shared" ref="S64:S72" ca="1" si="148">Q64+R64</f>
        <v>0</v>
      </c>
      <c r="T64" s="30"/>
      <c r="U64" s="44"/>
      <c r="V64" s="30"/>
      <c r="W64">
        <f t="shared" ref="W64:W72" ca="1" si="149">IF(B64="",0,VLOOKUP(V64,INDIRECT($A64&amp;$B64),COLUMNS(INDIRECT($A64&amp;$B64))))</f>
        <v>0</v>
      </c>
      <c r="X64" s="16">
        <f t="shared" ref="X64:X72" si="150">IF(AND(V64&gt;0,T64="No PB"),1,IF(V64&gt;T64,1,0))</f>
        <v>0</v>
      </c>
      <c r="Y64" s="16">
        <f t="shared" ref="Y64:Y72" ca="1" si="151">W64+X64</f>
        <v>0</v>
      </c>
      <c r="Z64" s="40"/>
      <c r="AA64" s="44"/>
      <c r="AB64" s="30"/>
      <c r="AC64">
        <f t="shared" ref="AC64:AC72" ca="1" si="152">IF(B64="",0,VLOOKUP(AB64,INDIRECT($A64&amp;$B64),COLUMNS(INDIRECT($A64&amp;$B64))))</f>
        <v>0</v>
      </c>
      <c r="AD64" s="16">
        <f t="shared" ref="AD64:AD72" si="153">IF(AND(AB64&gt;0,Z64="No PB"),1,IF(AB64&gt;Z64,1,0))</f>
        <v>0</v>
      </c>
      <c r="AE64" s="16">
        <f t="shared" ref="AE64:AE72" ca="1" si="154">AC64+AD64</f>
        <v>0</v>
      </c>
      <c r="AF64" s="77">
        <f t="shared" ref="AF64:AF72" ca="1" si="155">LARGE(AJ64:AM64,1)+LARGE(AJ64:AM64,2)+LARGE(AJ64:AM64,3)</f>
        <v>0</v>
      </c>
      <c r="AJ64" s="16">
        <f t="shared" ref="AJ64:AJ72" ca="1" si="156">M64</f>
        <v>0</v>
      </c>
      <c r="AK64" s="16">
        <f t="shared" ref="AK64:AK72" ca="1" si="157">S64</f>
        <v>0</v>
      </c>
      <c r="AL64" s="16">
        <f t="shared" ref="AL64:AL72" ca="1" si="158">Y64</f>
        <v>0</v>
      </c>
      <c r="AM64" s="16">
        <f t="shared" ref="AM64:AM72" ca="1" si="159">AE64</f>
        <v>0</v>
      </c>
    </row>
    <row r="65" spans="1:39" x14ac:dyDescent="0.25">
      <c r="A65" s="16" t="s">
        <v>71</v>
      </c>
      <c r="B65" s="17" t="s">
        <v>33</v>
      </c>
      <c r="D65" s="16" t="s">
        <v>132</v>
      </c>
      <c r="E65" s="16" t="s">
        <v>161</v>
      </c>
      <c r="F65" s="16" t="s">
        <v>162</v>
      </c>
      <c r="G65" s="16" t="s">
        <v>148</v>
      </c>
      <c r="H65" s="40">
        <v>52</v>
      </c>
      <c r="I65" s="88">
        <v>5</v>
      </c>
      <c r="J65" s="30">
        <v>50.35</v>
      </c>
      <c r="K65">
        <f t="shared" ca="1" si="115"/>
        <v>2</v>
      </c>
      <c r="L65" s="16">
        <f t="shared" si="116"/>
        <v>0</v>
      </c>
      <c r="M65" s="31">
        <f t="shared" ca="1" si="117"/>
        <v>2</v>
      </c>
      <c r="N65" s="30"/>
      <c r="O65" s="94">
        <v>5</v>
      </c>
      <c r="P65" s="30">
        <v>50.36</v>
      </c>
      <c r="Q65">
        <f t="shared" ca="1" si="146"/>
        <v>2</v>
      </c>
      <c r="R65" s="16">
        <f t="shared" si="147"/>
        <v>1</v>
      </c>
      <c r="S65" s="31">
        <f t="shared" ca="1" si="148"/>
        <v>3</v>
      </c>
      <c r="T65" s="30"/>
      <c r="U65" s="44"/>
      <c r="V65" s="30"/>
      <c r="W65">
        <f t="shared" ca="1" si="149"/>
        <v>0</v>
      </c>
      <c r="X65" s="16">
        <f t="shared" si="150"/>
        <v>0</v>
      </c>
      <c r="Y65" s="16">
        <f t="shared" ca="1" si="151"/>
        <v>0</v>
      </c>
      <c r="Z65" s="40"/>
      <c r="AA65" s="44"/>
      <c r="AB65" s="30"/>
      <c r="AC65">
        <f t="shared" ca="1" si="152"/>
        <v>0</v>
      </c>
      <c r="AD65" s="16">
        <f t="shared" si="153"/>
        <v>0</v>
      </c>
      <c r="AE65" s="16">
        <f t="shared" ca="1" si="154"/>
        <v>0</v>
      </c>
      <c r="AF65" s="77">
        <f t="shared" ca="1" si="155"/>
        <v>5</v>
      </c>
      <c r="AJ65" s="16">
        <f t="shared" ca="1" si="156"/>
        <v>2</v>
      </c>
      <c r="AK65" s="16">
        <f t="shared" ca="1" si="157"/>
        <v>3</v>
      </c>
      <c r="AL65" s="16">
        <f t="shared" ca="1" si="158"/>
        <v>0</v>
      </c>
      <c r="AM65" s="16">
        <f t="shared" ca="1" si="159"/>
        <v>0</v>
      </c>
    </row>
    <row r="66" spans="1:39" x14ac:dyDescent="0.25">
      <c r="A66" s="16" t="s">
        <v>71</v>
      </c>
      <c r="B66" s="17" t="s">
        <v>33</v>
      </c>
      <c r="D66" s="16" t="s">
        <v>132</v>
      </c>
      <c r="E66" s="16" t="s">
        <v>198</v>
      </c>
      <c r="F66" s="16" t="s">
        <v>199</v>
      </c>
      <c r="G66" s="23" t="s">
        <v>200</v>
      </c>
      <c r="H66" s="40">
        <v>27.37</v>
      </c>
      <c r="I66" s="88" t="s">
        <v>344</v>
      </c>
      <c r="J66" s="30">
        <v>24.66</v>
      </c>
      <c r="K66">
        <f t="shared" ca="1" si="115"/>
        <v>0</v>
      </c>
      <c r="L66" s="16">
        <f t="shared" si="116"/>
        <v>0</v>
      </c>
      <c r="M66" s="31">
        <f t="shared" ca="1" si="117"/>
        <v>0</v>
      </c>
      <c r="N66" s="30"/>
      <c r="O66" s="94"/>
      <c r="P66" s="30"/>
      <c r="Q66">
        <f t="shared" ca="1" si="146"/>
        <v>0</v>
      </c>
      <c r="R66" s="16">
        <f t="shared" si="147"/>
        <v>0</v>
      </c>
      <c r="S66" s="31">
        <f t="shared" ca="1" si="148"/>
        <v>0</v>
      </c>
      <c r="T66" s="30"/>
      <c r="U66" s="44"/>
      <c r="V66" s="30"/>
      <c r="W66">
        <f t="shared" ca="1" si="149"/>
        <v>0</v>
      </c>
      <c r="X66" s="16">
        <f t="shared" si="150"/>
        <v>0</v>
      </c>
      <c r="Y66" s="16">
        <f t="shared" ca="1" si="151"/>
        <v>0</v>
      </c>
      <c r="Z66" s="40"/>
      <c r="AA66" s="44"/>
      <c r="AB66" s="30"/>
      <c r="AC66">
        <f t="shared" ca="1" si="152"/>
        <v>0</v>
      </c>
      <c r="AD66" s="16">
        <f t="shared" si="153"/>
        <v>0</v>
      </c>
      <c r="AE66" s="16">
        <f t="shared" ca="1" si="154"/>
        <v>0</v>
      </c>
      <c r="AF66" s="77">
        <f t="shared" ca="1" si="155"/>
        <v>0</v>
      </c>
      <c r="AJ66" s="16">
        <f t="shared" ca="1" si="156"/>
        <v>0</v>
      </c>
      <c r="AK66" s="16">
        <f t="shared" ca="1" si="157"/>
        <v>0</v>
      </c>
      <c r="AL66" s="16">
        <f t="shared" ca="1" si="158"/>
        <v>0</v>
      </c>
      <c r="AM66" s="16">
        <f t="shared" ca="1" si="159"/>
        <v>0</v>
      </c>
    </row>
    <row r="67" spans="1:39" x14ac:dyDescent="0.25">
      <c r="A67" s="16" t="s">
        <v>71</v>
      </c>
      <c r="B67" s="17" t="s">
        <v>33</v>
      </c>
      <c r="D67" s="16" t="s">
        <v>132</v>
      </c>
      <c r="E67" t="s">
        <v>230</v>
      </c>
      <c r="F67" t="s">
        <v>231</v>
      </c>
      <c r="G67" s="16" t="s">
        <v>106</v>
      </c>
      <c r="H67" s="40">
        <v>40.19</v>
      </c>
      <c r="I67" s="88" t="s">
        <v>344</v>
      </c>
      <c r="J67" s="30">
        <v>34.979999999999997</v>
      </c>
      <c r="K67">
        <f t="shared" ca="1" si="115"/>
        <v>0</v>
      </c>
      <c r="L67" s="16">
        <f t="shared" si="116"/>
        <v>0</v>
      </c>
      <c r="M67" s="31">
        <f t="shared" ca="1" si="117"/>
        <v>0</v>
      </c>
      <c r="N67" s="30"/>
      <c r="O67" s="94"/>
      <c r="P67" s="30"/>
      <c r="Q67">
        <f t="shared" ca="1" si="146"/>
        <v>0</v>
      </c>
      <c r="R67" s="16">
        <f t="shared" si="147"/>
        <v>0</v>
      </c>
      <c r="S67" s="31">
        <f t="shared" ca="1" si="148"/>
        <v>0</v>
      </c>
      <c r="T67" s="30"/>
      <c r="U67" s="44"/>
      <c r="V67" s="30"/>
      <c r="W67">
        <f t="shared" ca="1" si="149"/>
        <v>0</v>
      </c>
      <c r="X67" s="16">
        <f t="shared" si="150"/>
        <v>0</v>
      </c>
      <c r="Y67" s="16">
        <f t="shared" ca="1" si="151"/>
        <v>0</v>
      </c>
      <c r="Z67" s="40"/>
      <c r="AA67" s="44"/>
      <c r="AB67" s="30"/>
      <c r="AC67">
        <f t="shared" ca="1" si="152"/>
        <v>0</v>
      </c>
      <c r="AD67" s="16">
        <f t="shared" si="153"/>
        <v>0</v>
      </c>
      <c r="AE67" s="16">
        <f t="shared" ca="1" si="154"/>
        <v>0</v>
      </c>
      <c r="AF67" s="77">
        <f t="shared" ca="1" si="155"/>
        <v>0</v>
      </c>
      <c r="AJ67" s="16">
        <f t="shared" ca="1" si="156"/>
        <v>0</v>
      </c>
      <c r="AK67" s="16">
        <f t="shared" ca="1" si="157"/>
        <v>0</v>
      </c>
      <c r="AL67" s="16">
        <f t="shared" ca="1" si="158"/>
        <v>0</v>
      </c>
      <c r="AM67" s="16">
        <f t="shared" ca="1" si="159"/>
        <v>0</v>
      </c>
    </row>
    <row r="68" spans="1:39" x14ac:dyDescent="0.25">
      <c r="A68" s="16" t="s">
        <v>71</v>
      </c>
      <c r="B68" s="17" t="s">
        <v>33</v>
      </c>
      <c r="D68" s="16" t="s">
        <v>132</v>
      </c>
      <c r="E68" s="16" t="s">
        <v>65</v>
      </c>
      <c r="F68" s="16" t="s">
        <v>285</v>
      </c>
      <c r="G68" s="16" t="s">
        <v>286</v>
      </c>
      <c r="H68" s="40">
        <v>51.63</v>
      </c>
      <c r="K68">
        <f t="shared" ca="1" si="115"/>
        <v>0</v>
      </c>
      <c r="L68" s="16">
        <f t="shared" si="116"/>
        <v>0</v>
      </c>
      <c r="M68" s="31">
        <f t="shared" ca="1" si="117"/>
        <v>0</v>
      </c>
      <c r="N68" s="30"/>
      <c r="O68" s="94"/>
      <c r="P68" s="30"/>
      <c r="Q68">
        <f t="shared" ca="1" si="146"/>
        <v>0</v>
      </c>
      <c r="R68" s="16">
        <f t="shared" si="147"/>
        <v>0</v>
      </c>
      <c r="S68" s="31">
        <f t="shared" ca="1" si="148"/>
        <v>0</v>
      </c>
      <c r="T68" s="30"/>
      <c r="U68" s="44"/>
      <c r="V68" s="30"/>
      <c r="W68">
        <f t="shared" ca="1" si="149"/>
        <v>0</v>
      </c>
      <c r="X68" s="16">
        <f t="shared" si="150"/>
        <v>0</v>
      </c>
      <c r="Y68" s="16">
        <f t="shared" ca="1" si="151"/>
        <v>0</v>
      </c>
      <c r="Z68" s="40"/>
      <c r="AA68" s="44"/>
      <c r="AB68" s="30"/>
      <c r="AC68">
        <f t="shared" ca="1" si="152"/>
        <v>0</v>
      </c>
      <c r="AD68" s="16">
        <f t="shared" si="153"/>
        <v>0</v>
      </c>
      <c r="AE68" s="16">
        <f t="shared" ca="1" si="154"/>
        <v>0</v>
      </c>
      <c r="AF68" s="77">
        <f t="shared" ca="1" si="155"/>
        <v>0</v>
      </c>
      <c r="AJ68" s="16">
        <f t="shared" ca="1" si="156"/>
        <v>0</v>
      </c>
      <c r="AK68" s="16">
        <f t="shared" ca="1" si="157"/>
        <v>0</v>
      </c>
      <c r="AL68" s="16">
        <f t="shared" ca="1" si="158"/>
        <v>0</v>
      </c>
      <c r="AM68" s="16">
        <f t="shared" ca="1" si="159"/>
        <v>0</v>
      </c>
    </row>
    <row r="69" spans="1:39" x14ac:dyDescent="0.25">
      <c r="A69" s="16" t="s">
        <v>71</v>
      </c>
      <c r="B69" s="17" t="s">
        <v>33</v>
      </c>
      <c r="D69" s="16" t="s">
        <v>132</v>
      </c>
      <c r="E69" s="16" t="s">
        <v>292</v>
      </c>
      <c r="F69" s="16" t="s">
        <v>126</v>
      </c>
      <c r="G69" s="16" t="s">
        <v>108</v>
      </c>
      <c r="H69" s="40">
        <v>47.05</v>
      </c>
      <c r="I69" s="88">
        <v>5</v>
      </c>
      <c r="J69" s="30">
        <v>42.73</v>
      </c>
      <c r="K69">
        <f t="shared" ca="1" si="115"/>
        <v>0</v>
      </c>
      <c r="L69" s="16">
        <f t="shared" si="116"/>
        <v>0</v>
      </c>
      <c r="M69" s="31">
        <f t="shared" ca="1" si="117"/>
        <v>0</v>
      </c>
      <c r="N69" s="30"/>
      <c r="O69" s="94"/>
      <c r="P69" s="30"/>
      <c r="Q69">
        <f t="shared" ca="1" si="146"/>
        <v>0</v>
      </c>
      <c r="R69" s="16">
        <f t="shared" si="147"/>
        <v>0</v>
      </c>
      <c r="S69" s="31">
        <f t="shared" ca="1" si="148"/>
        <v>0</v>
      </c>
      <c r="T69" s="30"/>
      <c r="U69" s="44"/>
      <c r="V69" s="30"/>
      <c r="W69">
        <f t="shared" ca="1" si="149"/>
        <v>0</v>
      </c>
      <c r="X69" s="16">
        <f t="shared" si="150"/>
        <v>0</v>
      </c>
      <c r="Y69" s="16">
        <f t="shared" ca="1" si="151"/>
        <v>0</v>
      </c>
      <c r="Z69" s="40"/>
      <c r="AA69" s="44"/>
      <c r="AB69" s="30"/>
      <c r="AC69">
        <f t="shared" ca="1" si="152"/>
        <v>0</v>
      </c>
      <c r="AD69" s="16">
        <f t="shared" si="153"/>
        <v>0</v>
      </c>
      <c r="AE69" s="16">
        <f t="shared" ca="1" si="154"/>
        <v>0</v>
      </c>
      <c r="AF69" s="77">
        <f t="shared" ca="1" si="155"/>
        <v>0</v>
      </c>
      <c r="AJ69" s="16">
        <f t="shared" ca="1" si="156"/>
        <v>0</v>
      </c>
      <c r="AK69" s="16">
        <f t="shared" ca="1" si="157"/>
        <v>0</v>
      </c>
      <c r="AL69" s="16">
        <f t="shared" ca="1" si="158"/>
        <v>0</v>
      </c>
      <c r="AM69" s="16">
        <f t="shared" ca="1" si="159"/>
        <v>0</v>
      </c>
    </row>
    <row r="70" spans="1:39" x14ac:dyDescent="0.25">
      <c r="A70" s="16" t="s">
        <v>71</v>
      </c>
      <c r="B70" s="17" t="s">
        <v>33</v>
      </c>
      <c r="D70" s="16" t="s">
        <v>132</v>
      </c>
      <c r="E70" s="16" t="s">
        <v>321</v>
      </c>
      <c r="F70" s="16" t="s">
        <v>322</v>
      </c>
      <c r="G70" t="s">
        <v>179</v>
      </c>
      <c r="H70" s="40">
        <v>44.17</v>
      </c>
      <c r="I70" s="88">
        <v>5</v>
      </c>
      <c r="J70" s="30">
        <v>44.46</v>
      </c>
      <c r="K70">
        <f t="shared" ca="1" si="115"/>
        <v>0</v>
      </c>
      <c r="L70" s="16">
        <f t="shared" si="116"/>
        <v>1</v>
      </c>
      <c r="M70" s="31">
        <f t="shared" ca="1" si="117"/>
        <v>1</v>
      </c>
      <c r="N70" s="30">
        <v>44.46</v>
      </c>
      <c r="O70" s="94">
        <v>5</v>
      </c>
      <c r="P70" s="30">
        <v>45.35</v>
      </c>
      <c r="Q70">
        <f t="shared" ca="1" si="146"/>
        <v>0</v>
      </c>
      <c r="R70" s="16">
        <f t="shared" si="147"/>
        <v>1</v>
      </c>
      <c r="S70" s="31">
        <f t="shared" ca="1" si="148"/>
        <v>1</v>
      </c>
      <c r="T70" s="30"/>
      <c r="U70" s="44"/>
      <c r="V70" s="30"/>
      <c r="W70">
        <f t="shared" ca="1" si="149"/>
        <v>0</v>
      </c>
      <c r="X70" s="16">
        <f t="shared" si="150"/>
        <v>0</v>
      </c>
      <c r="Y70" s="16">
        <f t="shared" ca="1" si="151"/>
        <v>0</v>
      </c>
      <c r="Z70" s="40"/>
      <c r="AA70" s="44"/>
      <c r="AB70" s="30"/>
      <c r="AC70">
        <f t="shared" ca="1" si="152"/>
        <v>0</v>
      </c>
      <c r="AD70" s="16">
        <f t="shared" si="153"/>
        <v>0</v>
      </c>
      <c r="AE70" s="16">
        <f t="shared" ca="1" si="154"/>
        <v>0</v>
      </c>
      <c r="AF70" s="77">
        <f t="shared" ca="1" si="155"/>
        <v>2</v>
      </c>
      <c r="AJ70" s="16">
        <f t="shared" ca="1" si="156"/>
        <v>1</v>
      </c>
      <c r="AK70" s="16">
        <f t="shared" ca="1" si="157"/>
        <v>1</v>
      </c>
      <c r="AL70" s="16">
        <f t="shared" ca="1" si="158"/>
        <v>0</v>
      </c>
      <c r="AM70" s="16">
        <f t="shared" ca="1" si="159"/>
        <v>0</v>
      </c>
    </row>
    <row r="71" spans="1:39" x14ac:dyDescent="0.25">
      <c r="A71" s="16" t="s">
        <v>71</v>
      </c>
      <c r="B71" s="17" t="s">
        <v>33</v>
      </c>
      <c r="D71" s="16" t="s">
        <v>132</v>
      </c>
      <c r="E71" s="16" t="s">
        <v>379</v>
      </c>
      <c r="F71" s="16" t="s">
        <v>226</v>
      </c>
      <c r="G71" s="16" t="s">
        <v>227</v>
      </c>
      <c r="K71"/>
      <c r="N71" s="30"/>
      <c r="O71" s="94"/>
      <c r="P71" s="30"/>
      <c r="Q71">
        <f t="shared" ref="Q71" ca="1" si="160">IF(B71="",0,VLOOKUP(P71,INDIRECT($A71&amp;$B71),COLUMNS(INDIRECT($A71&amp;$B71))))</f>
        <v>0</v>
      </c>
      <c r="R71" s="16">
        <f t="shared" ref="R71" si="161">IF(AND(P71&gt;0,N71="No PB"),1,IF(P71&gt;N71,1,0))</f>
        <v>0</v>
      </c>
      <c r="S71" s="31">
        <f t="shared" ref="S71" ca="1" si="162">Q71+R71</f>
        <v>0</v>
      </c>
      <c r="T71" s="30"/>
      <c r="U71" s="44"/>
      <c r="V71" s="30"/>
      <c r="W71">
        <f t="shared" ref="W71" ca="1" si="163">IF(B71="",0,VLOOKUP(V71,INDIRECT($A71&amp;$B71),COLUMNS(INDIRECT($A71&amp;$B71))))</f>
        <v>0</v>
      </c>
      <c r="X71" s="16">
        <f t="shared" ref="X71" si="164">IF(AND(V71&gt;0,T71="No PB"),1,IF(V71&gt;T71,1,0))</f>
        <v>0</v>
      </c>
      <c r="Y71" s="16">
        <f t="shared" ref="Y71" ca="1" si="165">W71+X71</f>
        <v>0</v>
      </c>
      <c r="Z71" s="40"/>
      <c r="AA71" s="44"/>
      <c r="AB71" s="30"/>
      <c r="AC71">
        <f t="shared" ref="AC71" ca="1" si="166">IF(B71="",0,VLOOKUP(AB71,INDIRECT($A71&amp;$B71),COLUMNS(INDIRECT($A71&amp;$B71))))</f>
        <v>0</v>
      </c>
      <c r="AD71" s="16">
        <f t="shared" ref="AD71" si="167">IF(AND(AB71&gt;0,Z71="No PB"),1,IF(AB71&gt;Z71,1,0))</f>
        <v>0</v>
      </c>
      <c r="AE71" s="16">
        <f t="shared" ref="AE71" ca="1" si="168">AC71+AD71</f>
        <v>0</v>
      </c>
      <c r="AF71" s="77">
        <f t="shared" ref="AF71" ca="1" si="169">LARGE(AJ71:AM71,1)+LARGE(AJ71:AM71,2)+LARGE(AJ71:AM71,3)</f>
        <v>0</v>
      </c>
      <c r="AJ71" s="16">
        <f t="shared" ref="AJ71" si="170">M71</f>
        <v>0</v>
      </c>
      <c r="AK71" s="16">
        <f t="shared" ref="AK71" ca="1" si="171">S71</f>
        <v>0</v>
      </c>
      <c r="AL71" s="16">
        <f t="shared" ref="AL71" ca="1" si="172">Y71</f>
        <v>0</v>
      </c>
      <c r="AM71" s="16">
        <f t="shared" ref="AM71" ca="1" si="173">AE71</f>
        <v>0</v>
      </c>
    </row>
    <row r="72" spans="1:39" x14ac:dyDescent="0.25">
      <c r="A72" s="16" t="s">
        <v>71</v>
      </c>
      <c r="B72" s="17" t="s">
        <v>38</v>
      </c>
      <c r="D72" s="16" t="s">
        <v>187</v>
      </c>
      <c r="E72" s="16" t="s">
        <v>246</v>
      </c>
      <c r="F72" s="16" t="s">
        <v>243</v>
      </c>
      <c r="G72" s="16" t="s">
        <v>148</v>
      </c>
      <c r="H72" s="40">
        <v>34.07</v>
      </c>
      <c r="K72">
        <f t="shared" ca="1" si="115"/>
        <v>0</v>
      </c>
      <c r="L72" s="16">
        <f t="shared" si="116"/>
        <v>0</v>
      </c>
      <c r="M72" s="31">
        <f t="shared" ca="1" si="117"/>
        <v>0</v>
      </c>
      <c r="N72" s="30"/>
      <c r="O72" s="94">
        <v>5</v>
      </c>
      <c r="P72" s="30">
        <v>29.73</v>
      </c>
      <c r="Q72">
        <f t="shared" ca="1" si="146"/>
        <v>1</v>
      </c>
      <c r="R72" s="16">
        <f t="shared" si="147"/>
        <v>1</v>
      </c>
      <c r="S72" s="31">
        <f t="shared" ca="1" si="148"/>
        <v>2</v>
      </c>
      <c r="T72" s="30"/>
      <c r="U72" s="44"/>
      <c r="V72" s="30"/>
      <c r="W72">
        <f t="shared" ca="1" si="149"/>
        <v>0</v>
      </c>
      <c r="X72" s="16">
        <f t="shared" si="150"/>
        <v>0</v>
      </c>
      <c r="Y72" s="16">
        <f t="shared" ca="1" si="151"/>
        <v>0</v>
      </c>
      <c r="Z72" s="40"/>
      <c r="AA72" s="44"/>
      <c r="AB72" s="30"/>
      <c r="AC72">
        <f t="shared" ca="1" si="152"/>
        <v>0</v>
      </c>
      <c r="AD72" s="16">
        <f t="shared" si="153"/>
        <v>0</v>
      </c>
      <c r="AE72" s="16">
        <f t="shared" ca="1" si="154"/>
        <v>0</v>
      </c>
      <c r="AF72" s="77">
        <f t="shared" ca="1" si="155"/>
        <v>2</v>
      </c>
      <c r="AJ72" s="16">
        <f t="shared" ca="1" si="156"/>
        <v>0</v>
      </c>
      <c r="AK72" s="16">
        <f t="shared" ca="1" si="157"/>
        <v>2</v>
      </c>
      <c r="AL72" s="16">
        <f t="shared" ca="1" si="158"/>
        <v>0</v>
      </c>
      <c r="AM72" s="16">
        <f t="shared" ca="1" si="159"/>
        <v>0</v>
      </c>
    </row>
    <row r="74" spans="1:39" x14ac:dyDescent="0.25">
      <c r="K74"/>
      <c r="N74" s="30"/>
      <c r="O74" s="94"/>
      <c r="P74" s="30"/>
      <c r="Q74"/>
      <c r="T74" s="30"/>
      <c r="U74" s="44"/>
      <c r="V74" s="30"/>
      <c r="W74"/>
      <c r="Z74" s="40"/>
      <c r="AA74" s="44"/>
      <c r="AB74" s="30"/>
      <c r="AC74"/>
      <c r="AF74" s="77"/>
    </row>
    <row r="75" spans="1:39" x14ac:dyDescent="0.25">
      <c r="K75"/>
      <c r="N75" s="30"/>
      <c r="O75" s="94"/>
      <c r="P75" s="30"/>
      <c r="Q75"/>
      <c r="T75" s="30"/>
      <c r="U75" s="44"/>
      <c r="V75" s="30"/>
      <c r="W75"/>
      <c r="X75"/>
      <c r="Y75" s="70"/>
      <c r="Z75" s="40"/>
      <c r="AA75" s="44"/>
      <c r="AB75" s="30"/>
      <c r="AC75"/>
      <c r="AD75"/>
      <c r="AE75" s="70"/>
      <c r="AF75" s="77"/>
    </row>
    <row r="76" spans="1:39" x14ac:dyDescent="0.25">
      <c r="K76"/>
      <c r="N76" s="30"/>
      <c r="O76" s="94"/>
      <c r="P76" s="30"/>
      <c r="Q76"/>
      <c r="T76" s="30"/>
      <c r="U76" s="44"/>
      <c r="V76" s="30"/>
      <c r="W76"/>
      <c r="Z76" s="40"/>
      <c r="AA76" s="44"/>
      <c r="AB76" s="30"/>
      <c r="AC76"/>
      <c r="AF76" s="77"/>
    </row>
    <row r="77" spans="1:39" x14ac:dyDescent="0.25">
      <c r="K77"/>
      <c r="N77" s="30"/>
      <c r="O77" s="94"/>
      <c r="P77" s="30"/>
      <c r="Q77"/>
      <c r="T77" s="30"/>
      <c r="U77" s="44"/>
      <c r="V77" s="30"/>
      <c r="W77"/>
      <c r="X77"/>
      <c r="Y77" s="70"/>
      <c r="Z77" s="40"/>
      <c r="AA77" s="44"/>
      <c r="AB77" s="30"/>
      <c r="AC77"/>
      <c r="AD77"/>
      <c r="AE77" s="70"/>
      <c r="AF77" s="77"/>
    </row>
    <row r="78" spans="1:39" x14ac:dyDescent="0.25">
      <c r="K78"/>
      <c r="N78" s="30"/>
      <c r="O78" s="94"/>
      <c r="P78" s="30"/>
      <c r="Q78"/>
      <c r="T78" s="30"/>
      <c r="U78" s="44"/>
      <c r="V78" s="30"/>
      <c r="W78"/>
      <c r="Z78" s="40"/>
      <c r="AA78" s="44"/>
      <c r="AB78" s="30"/>
      <c r="AC78"/>
      <c r="AF78" s="77"/>
    </row>
    <row r="79" spans="1:39" x14ac:dyDescent="0.25">
      <c r="K79"/>
      <c r="N79" s="30"/>
      <c r="O79" s="94"/>
      <c r="P79" s="30"/>
      <c r="Q79"/>
      <c r="T79" s="30"/>
      <c r="U79" s="44"/>
      <c r="V79" s="30"/>
      <c r="W79"/>
      <c r="Z79" s="40"/>
      <c r="AA79" s="44"/>
      <c r="AB79" s="30"/>
      <c r="AC79"/>
      <c r="AF79" s="77"/>
    </row>
    <row r="82" spans="1:32" x14ac:dyDescent="0.25">
      <c r="K82"/>
      <c r="N82" s="30"/>
      <c r="O82" s="94"/>
      <c r="P82" s="30"/>
      <c r="Q82"/>
      <c r="T82" s="30"/>
      <c r="U82" s="44"/>
      <c r="V82" s="30"/>
      <c r="W82"/>
      <c r="Z82" s="40"/>
      <c r="AA82" s="44"/>
      <c r="AB82" s="30"/>
      <c r="AC82"/>
      <c r="AF82" s="77"/>
    </row>
    <row r="83" spans="1:32" x14ac:dyDescent="0.25">
      <c r="K83"/>
      <c r="N83" s="30"/>
      <c r="O83" s="94"/>
      <c r="P83" s="30"/>
      <c r="Q83"/>
      <c r="T83" s="30"/>
      <c r="U83" s="44"/>
      <c r="V83" s="30"/>
      <c r="W83"/>
      <c r="Z83" s="40"/>
      <c r="AA83" s="44"/>
      <c r="AB83" s="30"/>
      <c r="AC83"/>
      <c r="AF83" s="77"/>
    </row>
    <row r="84" spans="1:32" x14ac:dyDescent="0.25">
      <c r="K84"/>
      <c r="N84" s="30"/>
      <c r="O84" s="94"/>
      <c r="P84" s="30"/>
      <c r="Q84"/>
      <c r="T84" s="30"/>
      <c r="U84" s="44"/>
      <c r="V84" s="30"/>
      <c r="W84"/>
      <c r="Z84" s="40"/>
      <c r="AA84" s="44"/>
      <c r="AB84" s="30"/>
      <c r="AC84"/>
      <c r="AF84" s="77"/>
    </row>
    <row r="85" spans="1:32" x14ac:dyDescent="0.25">
      <c r="K85"/>
      <c r="N85" s="30"/>
      <c r="O85" s="94"/>
      <c r="P85" s="30"/>
      <c r="Q85"/>
      <c r="T85" s="30"/>
      <c r="U85" s="44"/>
      <c r="V85" s="30"/>
      <c r="W85"/>
      <c r="Z85" s="40"/>
      <c r="AA85" s="44"/>
      <c r="AB85" s="30"/>
      <c r="AC85"/>
      <c r="AF85" s="77"/>
    </row>
    <row r="86" spans="1:32" x14ac:dyDescent="0.25">
      <c r="K86"/>
      <c r="N86" s="30"/>
      <c r="O86" s="94"/>
      <c r="P86" s="30"/>
      <c r="Q86"/>
      <c r="T86" s="30"/>
      <c r="U86" s="44"/>
      <c r="V86" s="30"/>
      <c r="W86"/>
      <c r="Z86" s="40"/>
      <c r="AA86" s="44"/>
      <c r="AB86" s="30"/>
      <c r="AC86"/>
      <c r="AF86" s="77"/>
    </row>
    <row r="87" spans="1:32" x14ac:dyDescent="0.25">
      <c r="K87"/>
      <c r="N87" s="30"/>
      <c r="O87" s="94"/>
      <c r="P87" s="30"/>
      <c r="Q87"/>
      <c r="T87" s="30"/>
      <c r="U87" s="44"/>
      <c r="V87" s="30"/>
      <c r="W87"/>
      <c r="Z87" s="40"/>
      <c r="AA87" s="44"/>
      <c r="AB87" s="30"/>
      <c r="AC87"/>
      <c r="AF87" s="77"/>
    </row>
    <row r="88" spans="1:32" x14ac:dyDescent="0.25">
      <c r="A88" s="79"/>
      <c r="K88"/>
      <c r="N88" s="30"/>
      <c r="O88" s="94"/>
      <c r="P88" s="30"/>
      <c r="Q88"/>
      <c r="T88" s="30"/>
      <c r="U88" s="44"/>
      <c r="V88" s="30"/>
      <c r="W88"/>
      <c r="Z88" s="40"/>
      <c r="AA88" s="44"/>
      <c r="AB88" s="30"/>
      <c r="AC88"/>
      <c r="AF88" s="77"/>
    </row>
    <row r="89" spans="1:32" x14ac:dyDescent="0.25">
      <c r="K89"/>
      <c r="N89" s="30"/>
      <c r="O89" s="94"/>
      <c r="P89" s="30"/>
      <c r="Q89"/>
      <c r="T89" s="30"/>
      <c r="U89" s="44"/>
      <c r="V89" s="30"/>
      <c r="W89"/>
      <c r="Z89" s="40"/>
      <c r="AA89" s="44"/>
      <c r="AB89" s="30"/>
      <c r="AC89"/>
      <c r="AF89" s="77"/>
    </row>
    <row r="90" spans="1:32" x14ac:dyDescent="0.25">
      <c r="A90" s="79"/>
      <c r="E90"/>
      <c r="F90"/>
      <c r="G90"/>
      <c r="K90"/>
      <c r="N90" s="30"/>
      <c r="O90" s="94"/>
      <c r="P90" s="30"/>
      <c r="Q90"/>
      <c r="T90" s="30"/>
      <c r="U90" s="44"/>
      <c r="V90" s="30"/>
      <c r="W90"/>
      <c r="Z90" s="40"/>
      <c r="AA90" s="44"/>
      <c r="AB90" s="30"/>
      <c r="AC90"/>
      <c r="AF90" s="77"/>
    </row>
    <row r="91" spans="1:32" x14ac:dyDescent="0.25">
      <c r="K91"/>
      <c r="N91" s="30"/>
      <c r="O91" s="94"/>
      <c r="P91" s="30"/>
      <c r="Q91"/>
      <c r="T91" s="30"/>
      <c r="U91" s="44"/>
      <c r="V91" s="30"/>
      <c r="W91"/>
      <c r="Z91" s="40"/>
      <c r="AA91" s="44"/>
      <c r="AB91" s="30"/>
      <c r="AC91"/>
      <c r="AF91" s="77"/>
    </row>
    <row r="92" spans="1:32" x14ac:dyDescent="0.25">
      <c r="A92" s="79"/>
      <c r="K92"/>
      <c r="N92" s="30"/>
      <c r="O92" s="94"/>
      <c r="P92" s="30"/>
      <c r="Q92"/>
      <c r="T92" s="30"/>
      <c r="U92" s="44"/>
      <c r="V92" s="30"/>
      <c r="W92"/>
      <c r="Z92" s="40"/>
      <c r="AA92" s="44"/>
      <c r="AB92" s="30"/>
      <c r="AC92"/>
      <c r="AF92" s="77"/>
    </row>
    <row r="93" spans="1:32" x14ac:dyDescent="0.25">
      <c r="K93"/>
      <c r="N93" s="30"/>
      <c r="O93" s="94"/>
      <c r="P93" s="30"/>
      <c r="Q93"/>
      <c r="T93" s="30"/>
      <c r="U93" s="44"/>
      <c r="V93" s="30"/>
      <c r="W93"/>
      <c r="Z93" s="40"/>
      <c r="AA93" s="44"/>
      <c r="AB93" s="30"/>
      <c r="AC93"/>
      <c r="AF93" s="77"/>
    </row>
    <row r="94" spans="1:32" x14ac:dyDescent="0.25">
      <c r="K94"/>
      <c r="N94" s="30"/>
      <c r="O94" s="94"/>
      <c r="P94" s="30"/>
      <c r="Q94"/>
      <c r="T94" s="30"/>
      <c r="U94" s="44"/>
      <c r="V94" s="30"/>
      <c r="W94"/>
      <c r="Z94" s="40"/>
      <c r="AA94" s="44"/>
      <c r="AB94" s="30"/>
      <c r="AC94"/>
      <c r="AF94" s="77"/>
    </row>
    <row r="95" spans="1:32" x14ac:dyDescent="0.25">
      <c r="K95"/>
      <c r="N95" s="30"/>
      <c r="O95" s="94"/>
      <c r="P95" s="30"/>
      <c r="Q95"/>
      <c r="T95" s="30"/>
      <c r="U95" s="44"/>
      <c r="V95" s="30"/>
      <c r="W95"/>
      <c r="Z95" s="40"/>
      <c r="AA95" s="44"/>
      <c r="AB95" s="30"/>
      <c r="AC95"/>
      <c r="AF95" s="77"/>
    </row>
    <row r="96" spans="1:32" x14ac:dyDescent="0.25">
      <c r="K96"/>
      <c r="N96" s="30"/>
      <c r="O96" s="94"/>
      <c r="P96" s="30"/>
      <c r="Q96"/>
      <c r="T96" s="30"/>
      <c r="U96" s="44"/>
      <c r="V96" s="30"/>
      <c r="W96"/>
      <c r="Z96" s="40"/>
      <c r="AA96" s="44"/>
      <c r="AB96" s="30"/>
      <c r="AC96"/>
      <c r="AF96" s="77"/>
    </row>
    <row r="97" spans="11:32" x14ac:dyDescent="0.25">
      <c r="K97"/>
      <c r="N97" s="30"/>
      <c r="O97" s="94"/>
      <c r="P97" s="30"/>
      <c r="Q97"/>
      <c r="T97" s="30"/>
      <c r="U97" s="44"/>
      <c r="V97" s="30"/>
      <c r="W97"/>
      <c r="Z97" s="40"/>
      <c r="AA97" s="44"/>
      <c r="AB97" s="30"/>
      <c r="AC97"/>
      <c r="AF97" s="77"/>
    </row>
    <row r="98" spans="11:32" x14ac:dyDescent="0.25">
      <c r="K98"/>
      <c r="N98" s="30"/>
      <c r="O98" s="94"/>
      <c r="P98" s="30"/>
      <c r="Q98"/>
      <c r="T98" s="30"/>
      <c r="U98" s="44"/>
      <c r="V98" s="30"/>
      <c r="W98"/>
      <c r="Z98" s="40"/>
      <c r="AA98" s="44"/>
      <c r="AB98" s="30"/>
      <c r="AC98"/>
      <c r="AF98" s="77"/>
    </row>
    <row r="99" spans="11:32" x14ac:dyDescent="0.25">
      <c r="K99"/>
      <c r="N99" s="30"/>
      <c r="O99" s="94"/>
      <c r="P99" s="30"/>
      <c r="Q99"/>
      <c r="T99" s="30"/>
      <c r="U99" s="44"/>
      <c r="V99" s="30"/>
      <c r="W99"/>
      <c r="Z99" s="40"/>
      <c r="AA99" s="44"/>
      <c r="AB99" s="30"/>
      <c r="AC99"/>
      <c r="AF99" s="77"/>
    </row>
    <row r="100" spans="11:32" x14ac:dyDescent="0.25">
      <c r="K100"/>
      <c r="O100" s="94"/>
      <c r="U100" s="44"/>
      <c r="AA100" s="44"/>
      <c r="AF100" s="77"/>
    </row>
    <row r="101" spans="11:32" x14ac:dyDescent="0.25">
      <c r="K101"/>
      <c r="O101" s="94"/>
      <c r="U101" s="44"/>
      <c r="AA101" s="44"/>
      <c r="AF101" s="77"/>
    </row>
    <row r="102" spans="11:32" x14ac:dyDescent="0.25">
      <c r="K102"/>
      <c r="O102" s="94"/>
      <c r="U102" s="44"/>
      <c r="AA102" s="44"/>
      <c r="AF102" s="77"/>
    </row>
    <row r="103" spans="11:32" x14ac:dyDescent="0.25">
      <c r="K103"/>
      <c r="O103" s="94"/>
      <c r="U103" s="44"/>
      <c r="AA103" s="44"/>
      <c r="AF103" s="77"/>
    </row>
    <row r="104" spans="11:32" x14ac:dyDescent="0.25">
      <c r="K104"/>
      <c r="O104" s="94"/>
      <c r="U104" s="44"/>
      <c r="AA104" s="44"/>
      <c r="AF104" s="77"/>
    </row>
    <row r="105" spans="11:32" x14ac:dyDescent="0.25">
      <c r="K105"/>
      <c r="O105" s="94"/>
      <c r="U105" s="44"/>
      <c r="AA105" s="44"/>
      <c r="AF105" s="77"/>
    </row>
    <row r="106" spans="11:32" x14ac:dyDescent="0.25">
      <c r="K106"/>
      <c r="O106" s="94"/>
      <c r="U106" s="44"/>
      <c r="AA106" s="44"/>
    </row>
    <row r="107" spans="11:32" x14ac:dyDescent="0.25">
      <c r="K107"/>
      <c r="O107" s="94"/>
      <c r="U107" s="44"/>
      <c r="AA107" s="44"/>
    </row>
    <row r="108" spans="11:32" x14ac:dyDescent="0.25">
      <c r="K108"/>
      <c r="O108" s="94"/>
      <c r="U108" s="44"/>
      <c r="AA108" s="44"/>
    </row>
    <row r="109" spans="11:32" x14ac:dyDescent="0.25">
      <c r="K109"/>
      <c r="O109" s="94"/>
      <c r="U109" s="44"/>
      <c r="AA109" s="44"/>
    </row>
    <row r="110" spans="11:32" x14ac:dyDescent="0.25">
      <c r="K110"/>
      <c r="O110" s="94"/>
      <c r="U110" s="44"/>
      <c r="AA110" s="44"/>
    </row>
    <row r="111" spans="11:32" x14ac:dyDescent="0.25">
      <c r="K111"/>
      <c r="O111" s="94"/>
      <c r="U111" s="44"/>
      <c r="AA111" s="44"/>
    </row>
    <row r="112" spans="11:32" x14ac:dyDescent="0.25">
      <c r="K112"/>
      <c r="O112" s="94"/>
      <c r="U112" s="44"/>
      <c r="AA112" s="44"/>
    </row>
    <row r="113" spans="11:27" x14ac:dyDescent="0.25">
      <c r="K113"/>
      <c r="O113" s="94"/>
      <c r="U113" s="44"/>
      <c r="AA113" s="44"/>
    </row>
    <row r="114" spans="11:27" x14ac:dyDescent="0.25">
      <c r="K114"/>
      <c r="O114" s="94"/>
      <c r="U114" s="44"/>
      <c r="AA114" s="44"/>
    </row>
    <row r="115" spans="11:27" x14ac:dyDescent="0.25">
      <c r="K115"/>
      <c r="O115" s="94"/>
      <c r="U115" s="44"/>
      <c r="AA115" s="44"/>
    </row>
    <row r="116" spans="11:27" x14ac:dyDescent="0.25">
      <c r="K116"/>
      <c r="O116" s="94"/>
      <c r="U116" s="44"/>
      <c r="AA116" s="44"/>
    </row>
    <row r="117" spans="11:27" x14ac:dyDescent="0.25">
      <c r="K117"/>
      <c r="O117" s="94"/>
      <c r="U117" s="44"/>
      <c r="AA117" s="44"/>
    </row>
    <row r="118" spans="11:27" x14ac:dyDescent="0.25">
      <c r="K118"/>
    </row>
    <row r="119" spans="11:27" x14ac:dyDescent="0.25">
      <c r="K119"/>
    </row>
  </sheetData>
  <autoFilter ref="A3:AN93">
    <sortState ref="A4:AN93">
      <sortCondition ref="A3:A93"/>
    </sortState>
  </autoFilter>
  <mergeCells count="8">
    <mergeCell ref="Z1:AE1"/>
    <mergeCell ref="Z2:AE2"/>
    <mergeCell ref="H1:M1"/>
    <mergeCell ref="N1:S1"/>
    <mergeCell ref="H2:M2"/>
    <mergeCell ref="N2:S2"/>
    <mergeCell ref="T1:Y1"/>
    <mergeCell ref="T2:Y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&amp;LThrows GP</oddHeader>
    <oddFooter>&amp;L&amp;A&amp;R&amp;G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5"/>
  <sheetViews>
    <sheetView zoomScale="80" zoomScaleNormal="80" zoomScalePageLayoutView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H20" sqref="H20"/>
    </sheetView>
  </sheetViews>
  <sheetFormatPr defaultColWidth="8.875" defaultRowHeight="15.75" x14ac:dyDescent="0.25"/>
  <cols>
    <col min="1" max="1" width="13.125" bestFit="1" customWidth="1"/>
    <col min="2" max="3" width="10" bestFit="1" customWidth="1"/>
    <col min="4" max="4" width="9.625" bestFit="1" customWidth="1"/>
    <col min="5" max="5" width="12.5" bestFit="1" customWidth="1"/>
    <col min="6" max="6" width="10.375" bestFit="1" customWidth="1"/>
    <col min="7" max="7" width="12.5" bestFit="1" customWidth="1"/>
    <col min="8" max="8" width="16.625" bestFit="1" customWidth="1"/>
    <col min="9" max="9" width="6.625" style="14" bestFit="1" customWidth="1"/>
    <col min="10" max="10" width="13.5" style="34" bestFit="1" customWidth="1"/>
    <col min="11" max="11" width="8.625" style="10" customWidth="1"/>
    <col min="12" max="12" width="9.5" customWidth="1"/>
    <col min="13" max="13" width="9.375" bestFit="1" customWidth="1"/>
    <col min="14" max="14" width="11.5" style="13" bestFit="1" customWidth="1"/>
    <col min="15" max="15" width="6.625" bestFit="1" customWidth="1"/>
    <col min="16" max="16" width="13.5" bestFit="1" customWidth="1"/>
    <col min="17" max="17" width="8.625" bestFit="1" customWidth="1"/>
    <col min="18" max="18" width="9.5" bestFit="1" customWidth="1"/>
    <col min="19" max="19" width="9.375" bestFit="1" customWidth="1"/>
    <col min="20" max="20" width="11.5" bestFit="1" customWidth="1"/>
    <col min="21" max="21" width="6.625" bestFit="1" customWidth="1"/>
    <col min="22" max="22" width="13.5" bestFit="1" customWidth="1"/>
    <col min="23" max="23" width="8.625" customWidth="1"/>
    <col min="24" max="24" width="9.5" bestFit="1" customWidth="1"/>
    <col min="25" max="25" width="9.375" bestFit="1" customWidth="1"/>
    <col min="26" max="26" width="11.5" bestFit="1" customWidth="1"/>
    <col min="32" max="32" width="11.125" bestFit="1" customWidth="1"/>
  </cols>
  <sheetData>
    <row r="1" spans="1:32" s="1" customFormat="1" x14ac:dyDescent="0.25">
      <c r="I1" s="99" t="s">
        <v>46</v>
      </c>
      <c r="J1" s="100"/>
      <c r="K1" s="100"/>
      <c r="L1" s="100"/>
      <c r="M1" s="100"/>
      <c r="N1" s="102"/>
      <c r="O1" s="101" t="s">
        <v>47</v>
      </c>
      <c r="P1" s="101"/>
      <c r="Q1" s="101"/>
      <c r="R1" s="101"/>
      <c r="S1" s="101"/>
      <c r="T1" s="101"/>
      <c r="U1" s="101" t="s">
        <v>48</v>
      </c>
      <c r="V1" s="101"/>
      <c r="W1" s="101"/>
      <c r="X1" s="101"/>
      <c r="Y1" s="101"/>
      <c r="Z1" s="101"/>
      <c r="AA1" s="101" t="s">
        <v>83</v>
      </c>
      <c r="AB1" s="101"/>
      <c r="AC1" s="101"/>
      <c r="AD1" s="101"/>
      <c r="AE1" s="101"/>
      <c r="AF1" s="101"/>
    </row>
    <row r="2" spans="1:32" s="1" customFormat="1" x14ac:dyDescent="0.25">
      <c r="B2" s="1" t="s">
        <v>3</v>
      </c>
      <c r="I2" s="99" t="s">
        <v>336</v>
      </c>
      <c r="J2" s="100"/>
      <c r="K2" s="100"/>
      <c r="L2" s="100"/>
      <c r="M2" s="100"/>
      <c r="N2" s="102"/>
      <c r="O2" s="99" t="s">
        <v>337</v>
      </c>
      <c r="P2" s="100"/>
      <c r="Q2" s="100"/>
      <c r="R2" s="100"/>
      <c r="S2" s="100"/>
      <c r="T2" s="102"/>
      <c r="U2" s="99" t="s">
        <v>338</v>
      </c>
      <c r="V2" s="101"/>
      <c r="W2" s="101"/>
      <c r="X2" s="101"/>
      <c r="Y2" s="101"/>
      <c r="Z2" s="102"/>
      <c r="AA2" s="99" t="s">
        <v>339</v>
      </c>
      <c r="AB2" s="101"/>
      <c r="AC2" s="101"/>
      <c r="AD2" s="101"/>
      <c r="AE2" s="101"/>
      <c r="AF2" s="102"/>
    </row>
    <row r="3" spans="1:32" s="1" customFormat="1" x14ac:dyDescent="0.25">
      <c r="A3" s="1" t="s">
        <v>4</v>
      </c>
      <c r="B3" s="1" t="s">
        <v>49</v>
      </c>
      <c r="C3" s="1" t="s">
        <v>49</v>
      </c>
      <c r="D3" s="1" t="s">
        <v>50</v>
      </c>
      <c r="E3" s="1" t="s">
        <v>72</v>
      </c>
      <c r="F3" s="1" t="s">
        <v>51</v>
      </c>
      <c r="G3" s="1" t="s">
        <v>52</v>
      </c>
      <c r="H3" s="1" t="s">
        <v>53</v>
      </c>
      <c r="I3" s="20" t="s">
        <v>54</v>
      </c>
      <c r="J3" s="33" t="s">
        <v>55</v>
      </c>
      <c r="K3" s="21" t="s">
        <v>56</v>
      </c>
      <c r="L3" s="1" t="s">
        <v>57</v>
      </c>
      <c r="M3" s="1" t="s">
        <v>58</v>
      </c>
      <c r="N3" s="22" t="s">
        <v>59</v>
      </c>
      <c r="O3" s="21" t="s">
        <v>54</v>
      </c>
      <c r="P3" s="21" t="s">
        <v>55</v>
      </c>
      <c r="Q3" s="21" t="s">
        <v>56</v>
      </c>
      <c r="R3" s="1" t="s">
        <v>57</v>
      </c>
      <c r="S3" s="1" t="s">
        <v>58</v>
      </c>
      <c r="T3" s="51" t="s">
        <v>59</v>
      </c>
      <c r="U3" s="21" t="s">
        <v>54</v>
      </c>
      <c r="V3" s="21" t="s">
        <v>55</v>
      </c>
      <c r="W3" s="21" t="s">
        <v>56</v>
      </c>
      <c r="X3" s="1" t="s">
        <v>57</v>
      </c>
      <c r="Y3" s="1" t="s">
        <v>58</v>
      </c>
      <c r="Z3" s="51" t="s">
        <v>59</v>
      </c>
      <c r="AA3" s="21" t="s">
        <v>54</v>
      </c>
      <c r="AB3" s="21" t="s">
        <v>55</v>
      </c>
      <c r="AC3" s="21" t="s">
        <v>56</v>
      </c>
      <c r="AD3" s="1" t="s">
        <v>57</v>
      </c>
      <c r="AE3" s="1" t="s">
        <v>58</v>
      </c>
      <c r="AF3" s="51" t="s">
        <v>59</v>
      </c>
    </row>
    <row r="4" spans="1:32" x14ac:dyDescent="0.25">
      <c r="A4" s="23" t="s">
        <v>85</v>
      </c>
      <c r="B4" s="23"/>
      <c r="C4" s="23"/>
      <c r="D4" s="23"/>
      <c r="E4" s="23"/>
      <c r="F4" s="23"/>
      <c r="G4" s="23"/>
      <c r="H4" s="23"/>
      <c r="I4" s="12"/>
      <c r="O4" s="10"/>
      <c r="P4" s="10"/>
      <c r="Q4" s="10"/>
      <c r="T4" s="52"/>
      <c r="U4" s="10"/>
      <c r="V4" s="10"/>
      <c r="W4" s="10"/>
      <c r="Z4" s="52"/>
      <c r="AF4" s="52"/>
    </row>
    <row r="5" spans="1:32" x14ac:dyDescent="0.25">
      <c r="A5" s="23" t="s">
        <v>78</v>
      </c>
      <c r="B5" s="23"/>
      <c r="C5" s="23"/>
      <c r="D5" s="23"/>
      <c r="E5" s="23"/>
      <c r="F5" s="23"/>
      <c r="G5" s="23"/>
      <c r="H5" s="23"/>
      <c r="Q5" s="10"/>
      <c r="T5" s="52"/>
      <c r="W5" s="10"/>
      <c r="Z5" s="52"/>
      <c r="AF5" s="52"/>
    </row>
    <row r="6" spans="1:32" x14ac:dyDescent="0.25">
      <c r="A6" s="23" t="s">
        <v>78</v>
      </c>
      <c r="B6" s="23"/>
      <c r="C6" s="23" t="s">
        <v>32</v>
      </c>
      <c r="D6" s="23"/>
      <c r="E6" s="23" t="s">
        <v>74</v>
      </c>
      <c r="F6" s="23" t="s">
        <v>61</v>
      </c>
      <c r="G6" s="23" t="s">
        <v>75</v>
      </c>
      <c r="H6" s="23" t="s">
        <v>76</v>
      </c>
      <c r="I6" s="14">
        <v>25.01</v>
      </c>
      <c r="J6" s="34">
        <v>4</v>
      </c>
      <c r="K6" s="10">
        <v>21.81</v>
      </c>
      <c r="Q6" s="10"/>
      <c r="T6" s="52"/>
      <c r="W6" s="10"/>
      <c r="Z6" s="52"/>
      <c r="AF6" s="52"/>
    </row>
    <row r="7" spans="1:32" x14ac:dyDescent="0.25">
      <c r="A7" s="91" t="s">
        <v>78</v>
      </c>
      <c r="B7" s="23"/>
      <c r="C7" s="23"/>
      <c r="D7" s="23"/>
      <c r="E7" s="23" t="s">
        <v>74</v>
      </c>
      <c r="F7" s="23" t="s">
        <v>79</v>
      </c>
      <c r="G7" s="23" t="s">
        <v>80</v>
      </c>
      <c r="H7" s="23" t="s">
        <v>76</v>
      </c>
      <c r="I7" s="40">
        <v>13.06</v>
      </c>
      <c r="J7" s="29">
        <v>4</v>
      </c>
      <c r="K7" s="30">
        <v>13.24</v>
      </c>
      <c r="M7" s="16"/>
      <c r="N7" s="31"/>
      <c r="O7" s="30"/>
      <c r="P7" s="44"/>
      <c r="Q7" s="30"/>
      <c r="S7" s="16"/>
      <c r="T7" s="85"/>
      <c r="U7" s="30"/>
      <c r="V7" s="44"/>
      <c r="W7" s="30"/>
      <c r="Y7" s="16"/>
      <c r="Z7" s="85"/>
      <c r="AF7" s="52"/>
    </row>
    <row r="8" spans="1:32" x14ac:dyDescent="0.25">
      <c r="A8" s="23" t="s">
        <v>78</v>
      </c>
      <c r="B8" s="23"/>
      <c r="C8" s="23"/>
      <c r="D8" s="23"/>
      <c r="E8" s="23"/>
      <c r="F8" s="23" t="s">
        <v>400</v>
      </c>
      <c r="G8" s="23" t="s">
        <v>401</v>
      </c>
      <c r="H8" s="23" t="s">
        <v>402</v>
      </c>
      <c r="I8" s="40"/>
      <c r="J8" s="29"/>
      <c r="K8" s="30"/>
      <c r="M8" s="16"/>
      <c r="N8" s="31"/>
      <c r="O8" s="30"/>
      <c r="P8" s="44">
        <v>4</v>
      </c>
      <c r="Q8" s="30">
        <v>18.649999999999999</v>
      </c>
      <c r="S8" s="16"/>
      <c r="T8" s="85"/>
      <c r="U8" s="30"/>
      <c r="V8" s="44"/>
      <c r="W8" s="30"/>
      <c r="Y8" s="16"/>
      <c r="Z8" s="85"/>
      <c r="AF8" s="52"/>
    </row>
    <row r="9" spans="1:32" x14ac:dyDescent="0.25">
      <c r="A9" s="23" t="s">
        <v>78</v>
      </c>
      <c r="B9" s="23"/>
      <c r="C9" s="23"/>
      <c r="D9" s="23"/>
      <c r="E9" s="23"/>
      <c r="F9" s="23"/>
      <c r="G9" s="23"/>
      <c r="H9" s="23"/>
      <c r="Q9" s="10"/>
      <c r="T9" s="52"/>
      <c r="W9" s="10"/>
      <c r="Z9" s="52"/>
      <c r="AF9" s="52"/>
    </row>
    <row r="10" spans="1:32" x14ac:dyDescent="0.25">
      <c r="A10" s="23" t="s">
        <v>78</v>
      </c>
      <c r="B10" s="23"/>
      <c r="C10" s="23"/>
      <c r="D10" s="23"/>
      <c r="E10" s="23"/>
      <c r="F10" s="23"/>
      <c r="G10" s="23"/>
      <c r="H10" s="23"/>
      <c r="Q10" s="10"/>
      <c r="T10" s="52"/>
      <c r="U10" s="10"/>
      <c r="W10" s="10"/>
      <c r="Z10" s="52"/>
      <c r="AF10" s="52"/>
    </row>
    <row r="11" spans="1:32" x14ac:dyDescent="0.25">
      <c r="A11" s="23" t="s">
        <v>78</v>
      </c>
      <c r="B11" s="23"/>
      <c r="C11" s="23"/>
      <c r="D11" s="23"/>
      <c r="E11" s="23"/>
      <c r="F11" s="23"/>
      <c r="G11" s="23"/>
      <c r="H11" s="23"/>
      <c r="Q11" s="10"/>
      <c r="T11" s="52"/>
      <c r="W11" s="10"/>
      <c r="Z11" s="52"/>
      <c r="AF11" s="52"/>
    </row>
    <row r="12" spans="1:32" x14ac:dyDescent="0.25">
      <c r="A12" t="s">
        <v>73</v>
      </c>
      <c r="C12" s="16"/>
      <c r="D12" s="16"/>
      <c r="E12" s="16"/>
      <c r="F12" s="16"/>
      <c r="G12" s="16"/>
      <c r="H12" s="16"/>
      <c r="I12" s="19"/>
      <c r="O12" s="10"/>
      <c r="P12" s="42"/>
      <c r="Q12" s="10"/>
      <c r="T12" s="52"/>
      <c r="U12" s="10"/>
      <c r="V12" s="42"/>
      <c r="W12" s="10"/>
      <c r="Z12" s="52"/>
      <c r="AF12" s="52"/>
    </row>
    <row r="13" spans="1:32" x14ac:dyDescent="0.25">
      <c r="A13" s="23" t="s">
        <v>73</v>
      </c>
      <c r="B13" s="23"/>
      <c r="C13" s="23" t="s">
        <v>32</v>
      </c>
      <c r="D13" s="23" t="s">
        <v>68</v>
      </c>
      <c r="E13" s="23" t="s">
        <v>74</v>
      </c>
      <c r="F13" s="23" t="s">
        <v>61</v>
      </c>
      <c r="G13" s="23" t="s">
        <v>75</v>
      </c>
      <c r="H13" s="23" t="s">
        <v>76</v>
      </c>
      <c r="I13" s="19">
        <v>13.53</v>
      </c>
      <c r="J13" s="34">
        <v>1</v>
      </c>
      <c r="K13" s="10">
        <v>12.21</v>
      </c>
      <c r="O13" s="10"/>
      <c r="P13" s="42"/>
      <c r="Q13" s="10"/>
      <c r="T13" s="52"/>
      <c r="U13" s="10"/>
      <c r="V13" s="42"/>
      <c r="W13" s="10"/>
      <c r="Z13" s="52"/>
      <c r="AF13" s="52"/>
    </row>
    <row r="14" spans="1:32" x14ac:dyDescent="0.25">
      <c r="A14" s="23" t="s">
        <v>73</v>
      </c>
      <c r="B14" s="23"/>
      <c r="C14" s="23"/>
      <c r="D14" s="23"/>
      <c r="E14" s="23"/>
      <c r="F14" s="23"/>
      <c r="G14" s="23"/>
      <c r="H14" s="23"/>
      <c r="I14" s="19"/>
      <c r="O14" s="10"/>
      <c r="P14" s="42"/>
      <c r="Q14" s="10"/>
      <c r="T14" s="52"/>
      <c r="U14" s="10"/>
      <c r="V14" s="42"/>
      <c r="W14" s="10"/>
      <c r="Z14" s="52"/>
      <c r="AF14" s="52"/>
    </row>
    <row r="15" spans="1:32" x14ac:dyDescent="0.25">
      <c r="A15" s="23" t="s">
        <v>73</v>
      </c>
      <c r="B15" s="23"/>
      <c r="C15" s="23"/>
      <c r="D15" s="23"/>
      <c r="E15" s="23"/>
      <c r="F15" s="23"/>
      <c r="G15" s="23"/>
      <c r="H15" s="23"/>
      <c r="I15" s="19"/>
      <c r="O15" s="10"/>
      <c r="P15" s="42"/>
      <c r="Q15" s="10"/>
      <c r="T15" s="52"/>
      <c r="U15" s="10"/>
      <c r="V15" s="42"/>
      <c r="W15" s="10"/>
      <c r="Z15" s="52"/>
      <c r="AF15" s="52"/>
    </row>
    <row r="16" spans="1:32" x14ac:dyDescent="0.25">
      <c r="A16" s="23" t="s">
        <v>73</v>
      </c>
      <c r="B16" s="23"/>
      <c r="C16" s="23"/>
      <c r="D16" s="23"/>
      <c r="E16" s="23"/>
      <c r="F16" s="23"/>
      <c r="G16" s="23"/>
      <c r="H16" s="23"/>
      <c r="I16" s="12"/>
      <c r="O16" s="10"/>
      <c r="P16" s="10"/>
      <c r="Q16" s="10"/>
      <c r="T16" s="52"/>
      <c r="U16" s="10"/>
      <c r="V16" s="10"/>
      <c r="W16" s="10"/>
      <c r="Z16" s="52"/>
      <c r="AF16" s="52"/>
    </row>
    <row r="17" spans="1:32" x14ac:dyDescent="0.25">
      <c r="A17" s="23" t="s">
        <v>73</v>
      </c>
      <c r="B17" s="23"/>
      <c r="C17" s="23"/>
      <c r="D17" s="23"/>
      <c r="E17" s="23"/>
      <c r="F17" s="23"/>
      <c r="G17" s="23"/>
      <c r="H17" s="23"/>
      <c r="I17" s="12"/>
      <c r="O17" s="10"/>
      <c r="P17" s="10"/>
      <c r="Q17" s="10"/>
      <c r="T17" s="52"/>
      <c r="U17" s="10"/>
      <c r="V17" s="42"/>
      <c r="W17" s="10"/>
      <c r="Z17" s="52"/>
      <c r="AF17" s="52"/>
    </row>
    <row r="18" spans="1:32" x14ac:dyDescent="0.25">
      <c r="A18" s="23" t="s">
        <v>81</v>
      </c>
      <c r="B18" s="23"/>
      <c r="C18" s="23"/>
      <c r="D18" s="23"/>
      <c r="E18" s="23"/>
      <c r="F18" s="23"/>
      <c r="G18" s="23"/>
      <c r="H18" s="23"/>
      <c r="Q18" s="10"/>
      <c r="T18" s="52"/>
      <c r="W18" s="10"/>
      <c r="Z18" s="52"/>
      <c r="AF18" s="52"/>
    </row>
    <row r="19" spans="1:32" x14ac:dyDescent="0.25">
      <c r="A19" s="23" t="s">
        <v>82</v>
      </c>
      <c r="B19" s="23"/>
      <c r="C19" s="23" t="s">
        <v>32</v>
      </c>
      <c r="D19" s="23"/>
      <c r="E19" s="23" t="s">
        <v>362</v>
      </c>
      <c r="F19" s="23" t="s">
        <v>363</v>
      </c>
      <c r="G19" s="23" t="s">
        <v>364</v>
      </c>
      <c r="H19" s="23" t="s">
        <v>365</v>
      </c>
      <c r="O19">
        <v>9.99</v>
      </c>
      <c r="P19">
        <v>7</v>
      </c>
      <c r="Q19" s="10">
        <v>9.31</v>
      </c>
      <c r="T19" s="52"/>
      <c r="W19" s="10"/>
      <c r="Z19" s="52"/>
      <c r="AF19" s="52"/>
    </row>
    <row r="20" spans="1:32" x14ac:dyDescent="0.25">
      <c r="A20" s="23" t="s">
        <v>82</v>
      </c>
      <c r="B20" s="23"/>
      <c r="C20" s="23"/>
      <c r="D20" s="23"/>
      <c r="E20" s="23"/>
      <c r="F20" s="23"/>
      <c r="G20" s="23"/>
      <c r="H20" s="23"/>
      <c r="Q20" s="10"/>
      <c r="T20" s="52"/>
      <c r="W20" s="10"/>
      <c r="Z20" s="52"/>
      <c r="AF20" s="52"/>
    </row>
    <row r="21" spans="1:32" x14ac:dyDescent="0.25">
      <c r="A21" t="s">
        <v>82</v>
      </c>
      <c r="F21" s="16"/>
      <c r="G21" s="16"/>
      <c r="H21" s="45"/>
      <c r="Q21" s="10"/>
      <c r="T21" s="52"/>
      <c r="W21" s="10"/>
      <c r="Z21" s="52"/>
      <c r="AF21" s="52"/>
    </row>
    <row r="22" spans="1:32" x14ac:dyDescent="0.25">
      <c r="A22" t="s">
        <v>82</v>
      </c>
      <c r="Q22" s="10"/>
      <c r="T22" s="52"/>
      <c r="U22" s="10"/>
      <c r="W22" s="10"/>
      <c r="Z22" s="52"/>
      <c r="AF22" s="52"/>
    </row>
    <row r="23" spans="1:32" x14ac:dyDescent="0.25">
      <c r="A23" t="s">
        <v>82</v>
      </c>
      <c r="Q23" s="10"/>
      <c r="T23" s="52"/>
      <c r="W23" s="10"/>
      <c r="Z23" s="52"/>
      <c r="AF23" s="52"/>
    </row>
    <row r="24" spans="1:32" x14ac:dyDescent="0.25">
      <c r="A24" t="s">
        <v>82</v>
      </c>
      <c r="G24" s="76"/>
      <c r="Q24" s="10"/>
      <c r="T24" s="52"/>
      <c r="W24" s="10"/>
      <c r="Z24" s="52"/>
      <c r="AF24" s="52"/>
    </row>
    <row r="25" spans="1:32" x14ac:dyDescent="0.25">
      <c r="A25" t="s">
        <v>82</v>
      </c>
      <c r="Q25" s="10"/>
      <c r="T25" s="52"/>
      <c r="W25" s="10"/>
      <c r="Z25" s="52"/>
      <c r="AF25" s="52"/>
    </row>
    <row r="26" spans="1:32" x14ac:dyDescent="0.25">
      <c r="T26" s="52"/>
      <c r="Z26" s="52"/>
      <c r="AF26" s="52"/>
    </row>
    <row r="27" spans="1:32" x14ac:dyDescent="0.25">
      <c r="A27" s="23"/>
      <c r="B27" s="23"/>
      <c r="C27" s="23"/>
      <c r="D27" s="23"/>
      <c r="E27" s="23"/>
      <c r="F27" s="23"/>
      <c r="G27" s="23"/>
      <c r="H27" s="23"/>
      <c r="I27" s="12"/>
      <c r="O27" s="10"/>
      <c r="P27" s="10"/>
      <c r="Q27" s="10"/>
      <c r="T27" s="52"/>
      <c r="U27" s="10"/>
      <c r="V27" s="42"/>
      <c r="W27" s="10"/>
      <c r="Z27" s="52"/>
      <c r="AF27" s="52"/>
    </row>
    <row r="28" spans="1:32" x14ac:dyDescent="0.25">
      <c r="A28" s="23"/>
      <c r="B28" s="23"/>
      <c r="C28" s="23"/>
      <c r="D28" s="23"/>
      <c r="E28" s="23"/>
      <c r="F28" s="23"/>
      <c r="G28" s="23"/>
      <c r="H28" s="23"/>
      <c r="Q28" s="10"/>
      <c r="T28" s="52"/>
      <c r="W28" s="10"/>
      <c r="Z28" s="52"/>
      <c r="AF28" s="52"/>
    </row>
    <row r="29" spans="1:32" x14ac:dyDescent="0.25">
      <c r="A29" s="23"/>
      <c r="B29" s="23"/>
      <c r="C29" s="23"/>
      <c r="D29" s="23"/>
      <c r="E29" s="23"/>
      <c r="F29" s="23"/>
      <c r="G29" s="23"/>
      <c r="H29" s="23"/>
      <c r="Q29" s="10"/>
      <c r="T29" s="52"/>
      <c r="W29" s="10"/>
      <c r="Z29" s="52"/>
      <c r="AF29" s="52"/>
    </row>
    <row r="30" spans="1:32" x14ac:dyDescent="0.25">
      <c r="A30" s="23"/>
      <c r="B30" s="23"/>
      <c r="C30" s="23"/>
      <c r="D30" s="23"/>
      <c r="E30" s="23"/>
      <c r="F30" s="23"/>
      <c r="G30" s="23"/>
      <c r="H30" s="23"/>
      <c r="Q30" s="10"/>
      <c r="T30" s="52"/>
      <c r="W30" s="10"/>
      <c r="Z30" s="52"/>
      <c r="AF30" s="52"/>
    </row>
    <row r="31" spans="1:32" x14ac:dyDescent="0.25">
      <c r="A31" s="23"/>
      <c r="B31" s="23"/>
      <c r="C31" s="23"/>
      <c r="D31" s="23"/>
      <c r="E31" s="23"/>
      <c r="F31" s="23"/>
      <c r="G31" s="23"/>
      <c r="H31" s="23"/>
      <c r="Q31" s="10"/>
      <c r="T31" s="52"/>
      <c r="W31" s="10"/>
      <c r="Z31" s="52"/>
      <c r="AF31" s="52"/>
    </row>
    <row r="32" spans="1:32" x14ac:dyDescent="0.25">
      <c r="A32" s="23"/>
      <c r="B32" s="23"/>
      <c r="C32" s="23"/>
      <c r="D32" s="23"/>
      <c r="E32" s="23"/>
      <c r="F32" s="23"/>
      <c r="G32" s="23"/>
      <c r="H32" s="23"/>
      <c r="Q32" s="10"/>
      <c r="T32" s="52"/>
      <c r="U32" s="10"/>
      <c r="W32" s="10"/>
      <c r="Z32" s="52"/>
      <c r="AF32" s="52"/>
    </row>
    <row r="33" spans="17:32" x14ac:dyDescent="0.25">
      <c r="Q33" s="10"/>
      <c r="T33" s="52"/>
      <c r="W33" s="10"/>
      <c r="Z33" s="52"/>
      <c r="AF33" s="52"/>
    </row>
    <row r="34" spans="17:32" x14ac:dyDescent="0.25">
      <c r="Q34" s="10"/>
      <c r="T34" s="52"/>
      <c r="W34" s="10"/>
      <c r="Z34" s="52"/>
      <c r="AF34" s="52"/>
    </row>
    <row r="35" spans="17:32" x14ac:dyDescent="0.25">
      <c r="T35" s="52"/>
      <c r="Z35" s="52"/>
      <c r="AF35" s="52"/>
    </row>
    <row r="36" spans="17:32" x14ac:dyDescent="0.25">
      <c r="T36" s="52"/>
      <c r="Z36" s="52"/>
      <c r="AF36" s="52"/>
    </row>
    <row r="37" spans="17:32" x14ac:dyDescent="0.25">
      <c r="T37" s="52"/>
      <c r="Z37" s="52"/>
      <c r="AF37" s="52"/>
    </row>
    <row r="38" spans="17:32" x14ac:dyDescent="0.25">
      <c r="T38" s="52"/>
      <c r="Z38" s="52"/>
      <c r="AF38" s="52"/>
    </row>
    <row r="39" spans="17:32" x14ac:dyDescent="0.25">
      <c r="T39" s="52"/>
      <c r="Z39" s="52"/>
      <c r="AF39" s="52"/>
    </row>
    <row r="40" spans="17:32" x14ac:dyDescent="0.25">
      <c r="T40" s="52"/>
      <c r="Z40" s="52"/>
      <c r="AF40" s="52"/>
    </row>
    <row r="41" spans="17:32" x14ac:dyDescent="0.25">
      <c r="T41" s="52"/>
      <c r="Z41" s="52"/>
      <c r="AF41" s="52"/>
    </row>
    <row r="42" spans="17:32" x14ac:dyDescent="0.25">
      <c r="T42" s="52"/>
      <c r="Z42" s="52"/>
      <c r="AF42" s="52"/>
    </row>
    <row r="43" spans="17:32" x14ac:dyDescent="0.25">
      <c r="T43" s="52"/>
      <c r="Z43" s="52"/>
      <c r="AF43" s="52"/>
    </row>
    <row r="44" spans="17:32" x14ac:dyDescent="0.25">
      <c r="T44" s="52"/>
      <c r="Z44" s="52"/>
      <c r="AF44" s="52"/>
    </row>
    <row r="45" spans="17:32" x14ac:dyDescent="0.25">
      <c r="T45" s="52"/>
      <c r="Z45" s="52"/>
      <c r="AF45" s="52"/>
    </row>
    <row r="46" spans="17:32" x14ac:dyDescent="0.25">
      <c r="T46" s="52"/>
      <c r="Z46" s="52"/>
      <c r="AF46" s="52"/>
    </row>
    <row r="47" spans="17:32" x14ac:dyDescent="0.25">
      <c r="T47" s="52"/>
      <c r="Z47" s="52"/>
      <c r="AF47" s="52"/>
    </row>
    <row r="48" spans="17:32" x14ac:dyDescent="0.25">
      <c r="T48" s="52"/>
      <c r="Z48" s="52"/>
      <c r="AF48" s="52"/>
    </row>
    <row r="49" spans="20:32" x14ac:dyDescent="0.25">
      <c r="T49" s="52"/>
      <c r="Z49" s="52"/>
      <c r="AF49" s="52"/>
    </row>
    <row r="50" spans="20:32" x14ac:dyDescent="0.25">
      <c r="T50" s="52"/>
      <c r="Z50" s="52"/>
      <c r="AF50" s="52"/>
    </row>
    <row r="51" spans="20:32" x14ac:dyDescent="0.25">
      <c r="T51" s="52"/>
      <c r="Z51" s="52"/>
      <c r="AF51" s="52"/>
    </row>
    <row r="52" spans="20:32" x14ac:dyDescent="0.25">
      <c r="T52" s="52"/>
      <c r="Z52" s="52"/>
      <c r="AF52" s="52"/>
    </row>
    <row r="53" spans="20:32" x14ac:dyDescent="0.25">
      <c r="T53" s="52"/>
      <c r="Z53" s="52"/>
      <c r="AF53" s="52"/>
    </row>
    <row r="54" spans="20:32" x14ac:dyDescent="0.25">
      <c r="T54" s="52"/>
      <c r="Z54" s="52"/>
      <c r="AF54" s="52"/>
    </row>
    <row r="55" spans="20:32" x14ac:dyDescent="0.25">
      <c r="T55" s="52"/>
      <c r="Z55" s="52"/>
      <c r="AF55" s="52"/>
    </row>
    <row r="56" spans="20:32" x14ac:dyDescent="0.25">
      <c r="T56" s="52"/>
      <c r="Z56" s="52"/>
      <c r="AF56" s="52"/>
    </row>
    <row r="57" spans="20:32" x14ac:dyDescent="0.25">
      <c r="T57" s="52"/>
      <c r="Z57" s="52"/>
      <c r="AF57" s="52"/>
    </row>
    <row r="58" spans="20:32" x14ac:dyDescent="0.25">
      <c r="T58" s="52"/>
      <c r="Z58" s="52"/>
      <c r="AF58" s="52"/>
    </row>
    <row r="59" spans="20:32" x14ac:dyDescent="0.25">
      <c r="T59" s="52"/>
      <c r="Z59" s="52"/>
      <c r="AF59" s="52"/>
    </row>
    <row r="60" spans="20:32" x14ac:dyDescent="0.25">
      <c r="T60" s="52"/>
      <c r="Z60" s="52"/>
      <c r="AF60" s="52"/>
    </row>
    <row r="61" spans="20:32" x14ac:dyDescent="0.25">
      <c r="T61" s="52"/>
      <c r="Z61" s="52"/>
      <c r="AF61" s="52"/>
    </row>
    <row r="62" spans="20:32" x14ac:dyDescent="0.25">
      <c r="T62" s="52"/>
      <c r="Z62" s="52"/>
      <c r="AF62" s="52"/>
    </row>
    <row r="63" spans="20:32" x14ac:dyDescent="0.25">
      <c r="T63" s="52"/>
      <c r="Z63" s="52"/>
      <c r="AF63" s="52"/>
    </row>
    <row r="64" spans="20:32" x14ac:dyDescent="0.25">
      <c r="T64" s="52"/>
      <c r="Z64" s="52"/>
      <c r="AF64" s="52"/>
    </row>
    <row r="65" spans="20:32" x14ac:dyDescent="0.25">
      <c r="T65" s="52"/>
      <c r="Z65" s="52"/>
      <c r="AF65" s="52"/>
    </row>
    <row r="66" spans="20:32" x14ac:dyDescent="0.25">
      <c r="T66" s="52"/>
      <c r="Z66" s="52"/>
      <c r="AF66" s="52"/>
    </row>
    <row r="67" spans="20:32" x14ac:dyDescent="0.25">
      <c r="T67" s="52"/>
      <c r="Z67" s="52"/>
      <c r="AF67" s="52"/>
    </row>
    <row r="68" spans="20:32" x14ac:dyDescent="0.25">
      <c r="T68" s="52"/>
      <c r="Z68" s="52"/>
      <c r="AF68" s="52"/>
    </row>
    <row r="69" spans="20:32" x14ac:dyDescent="0.25">
      <c r="T69" s="52"/>
      <c r="Z69" s="52"/>
      <c r="AF69" s="52"/>
    </row>
    <row r="70" spans="20:32" x14ac:dyDescent="0.25">
      <c r="T70" s="52"/>
      <c r="Z70" s="52"/>
      <c r="AF70" s="52"/>
    </row>
    <row r="71" spans="20:32" x14ac:dyDescent="0.25">
      <c r="T71" s="52"/>
      <c r="Z71" s="52"/>
      <c r="AF71" s="52"/>
    </row>
    <row r="72" spans="20:32" x14ac:dyDescent="0.25">
      <c r="T72" s="52"/>
      <c r="Z72" s="52"/>
      <c r="AF72" s="52"/>
    </row>
    <row r="73" spans="20:32" x14ac:dyDescent="0.25">
      <c r="T73" s="52"/>
      <c r="Z73" s="52"/>
      <c r="AF73" s="52"/>
    </row>
    <row r="74" spans="20:32" x14ac:dyDescent="0.25">
      <c r="T74" s="52"/>
      <c r="Z74" s="52"/>
      <c r="AF74" s="52"/>
    </row>
    <row r="75" spans="20:32" x14ac:dyDescent="0.25">
      <c r="T75" s="52"/>
      <c r="Z75" s="52"/>
      <c r="AF75" s="52"/>
    </row>
    <row r="76" spans="20:32" x14ac:dyDescent="0.25">
      <c r="T76" s="52"/>
      <c r="Z76" s="52"/>
      <c r="AF76" s="52"/>
    </row>
    <row r="77" spans="20:32" x14ac:dyDescent="0.25">
      <c r="T77" s="52"/>
      <c r="Z77" s="52"/>
      <c r="AF77" s="52"/>
    </row>
    <row r="78" spans="20:32" x14ac:dyDescent="0.25">
      <c r="T78" s="52"/>
      <c r="Z78" s="52"/>
      <c r="AF78" s="52"/>
    </row>
    <row r="79" spans="20:32" x14ac:dyDescent="0.25">
      <c r="T79" s="52"/>
      <c r="Z79" s="52"/>
      <c r="AF79" s="52"/>
    </row>
    <row r="80" spans="20:32" x14ac:dyDescent="0.25">
      <c r="T80" s="52"/>
      <c r="Z80" s="52"/>
      <c r="AF80" s="52"/>
    </row>
    <row r="81" spans="20:20" x14ac:dyDescent="0.25">
      <c r="T81" s="52"/>
    </row>
    <row r="82" spans="20:20" x14ac:dyDescent="0.25">
      <c r="T82" s="52"/>
    </row>
    <row r="83" spans="20:20" x14ac:dyDescent="0.25">
      <c r="T83" s="52"/>
    </row>
    <row r="84" spans="20:20" x14ac:dyDescent="0.25">
      <c r="T84" s="52"/>
    </row>
    <row r="85" spans="20:20" x14ac:dyDescent="0.25">
      <c r="T85" s="52"/>
    </row>
    <row r="86" spans="20:20" x14ac:dyDescent="0.25">
      <c r="T86" s="52"/>
    </row>
    <row r="87" spans="20:20" x14ac:dyDescent="0.25">
      <c r="T87" s="52"/>
    </row>
    <row r="88" spans="20:20" x14ac:dyDescent="0.25">
      <c r="T88" s="52"/>
    </row>
    <row r="89" spans="20:20" x14ac:dyDescent="0.25">
      <c r="T89" s="52"/>
    </row>
    <row r="90" spans="20:20" x14ac:dyDescent="0.25">
      <c r="T90" s="52"/>
    </row>
    <row r="91" spans="20:20" x14ac:dyDescent="0.25">
      <c r="T91" s="52"/>
    </row>
    <row r="92" spans="20:20" x14ac:dyDescent="0.25">
      <c r="T92" s="52"/>
    </row>
    <row r="93" spans="20:20" x14ac:dyDescent="0.25">
      <c r="T93" s="52"/>
    </row>
    <row r="94" spans="20:20" x14ac:dyDescent="0.25">
      <c r="T94" s="52"/>
    </row>
    <row r="95" spans="20:20" x14ac:dyDescent="0.25">
      <c r="T95" s="52"/>
    </row>
    <row r="96" spans="20:20" x14ac:dyDescent="0.25">
      <c r="T96" s="52"/>
    </row>
    <row r="97" spans="20:20" x14ac:dyDescent="0.25">
      <c r="T97" s="52"/>
    </row>
    <row r="98" spans="20:20" x14ac:dyDescent="0.25">
      <c r="T98" s="52"/>
    </row>
    <row r="99" spans="20:20" x14ac:dyDescent="0.25">
      <c r="T99" s="52"/>
    </row>
    <row r="100" spans="20:20" x14ac:dyDescent="0.25">
      <c r="T100" s="52"/>
    </row>
    <row r="101" spans="20:20" x14ac:dyDescent="0.25">
      <c r="T101" s="52"/>
    </row>
    <row r="102" spans="20:20" x14ac:dyDescent="0.25">
      <c r="T102" s="52"/>
    </row>
    <row r="103" spans="20:20" x14ac:dyDescent="0.25">
      <c r="T103" s="52"/>
    </row>
    <row r="104" spans="20:20" x14ac:dyDescent="0.25">
      <c r="T104" s="52"/>
    </row>
    <row r="105" spans="20:20" x14ac:dyDescent="0.25">
      <c r="T105" s="52"/>
    </row>
    <row r="106" spans="20:20" x14ac:dyDescent="0.25">
      <c r="T106" s="52"/>
    </row>
    <row r="107" spans="20:20" x14ac:dyDescent="0.25">
      <c r="T107" s="52"/>
    </row>
    <row r="108" spans="20:20" x14ac:dyDescent="0.25">
      <c r="T108" s="52"/>
    </row>
    <row r="109" spans="20:20" x14ac:dyDescent="0.25">
      <c r="T109" s="52"/>
    </row>
    <row r="110" spans="20:20" x14ac:dyDescent="0.25">
      <c r="T110" s="52"/>
    </row>
    <row r="111" spans="20:20" x14ac:dyDescent="0.25">
      <c r="T111" s="52"/>
    </row>
    <row r="112" spans="20:20" x14ac:dyDescent="0.25">
      <c r="T112" s="52"/>
    </row>
    <row r="113" spans="20:20" x14ac:dyDescent="0.25">
      <c r="T113" s="52"/>
    </row>
    <row r="114" spans="20:20" x14ac:dyDescent="0.25">
      <c r="T114" s="52"/>
    </row>
    <row r="115" spans="20:20" x14ac:dyDescent="0.25">
      <c r="T115" s="52"/>
    </row>
  </sheetData>
  <autoFilter ref="A3:AF32">
    <sortState ref="A4:AF32">
      <sortCondition ref="A3:A32"/>
    </sortState>
  </autoFilter>
  <mergeCells count="8">
    <mergeCell ref="AA2:AF2"/>
    <mergeCell ref="AA1:AF1"/>
    <mergeCell ref="I1:N1"/>
    <mergeCell ref="O1:T1"/>
    <mergeCell ref="I2:N2"/>
    <mergeCell ref="O2:T2"/>
    <mergeCell ref="U1:Z1"/>
    <mergeCell ref="U2:Z2"/>
  </mergeCells>
  <pageMargins left="0.70866141732283472" right="0.70866141732283472" top="0.74803149606299213" bottom="0.74803149606299213" header="0.31496062992125984" footer="0.31496062992125984"/>
  <pageSetup paperSize="9" scale="52" orientation="portrait" verticalDpi="300" r:id="rId1"/>
  <headerFooter>
    <oddHeader>&amp;LThrows GP</oddHeader>
    <oddFooter>&amp;L&amp;A&amp;R&amp;G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44</vt:i4>
      </vt:variant>
    </vt:vector>
  </HeadingPairs>
  <TitlesOfParts>
    <vt:vector size="51" baseType="lpstr">
      <vt:lpstr>Notes</vt:lpstr>
      <vt:lpstr>Points</vt:lpstr>
      <vt:lpstr>Shot</vt:lpstr>
      <vt:lpstr>Discus</vt:lpstr>
      <vt:lpstr>Hammer</vt:lpstr>
      <vt:lpstr>Javelin</vt:lpstr>
      <vt:lpstr>Other events</vt:lpstr>
      <vt:lpstr>DTSM</vt:lpstr>
      <vt:lpstr>DTSW</vt:lpstr>
      <vt:lpstr>DTU13M</vt:lpstr>
      <vt:lpstr>DTU13W</vt:lpstr>
      <vt:lpstr>DTU15M</vt:lpstr>
      <vt:lpstr>DTU15W</vt:lpstr>
      <vt:lpstr>DTU17M</vt:lpstr>
      <vt:lpstr>DTU17W</vt:lpstr>
      <vt:lpstr>DTU20M</vt:lpstr>
      <vt:lpstr>DTU20W</vt:lpstr>
      <vt:lpstr>HTSM</vt:lpstr>
      <vt:lpstr>HTSW</vt:lpstr>
      <vt:lpstr>HTU13M</vt:lpstr>
      <vt:lpstr>HTU13W</vt:lpstr>
      <vt:lpstr>HTU15M</vt:lpstr>
      <vt:lpstr>HTU15W</vt:lpstr>
      <vt:lpstr>HTU17M</vt:lpstr>
      <vt:lpstr>HTU17W</vt:lpstr>
      <vt:lpstr>HTU20M</vt:lpstr>
      <vt:lpstr>HTU20W</vt:lpstr>
      <vt:lpstr>JTSM</vt:lpstr>
      <vt:lpstr>JTSW</vt:lpstr>
      <vt:lpstr>JTU13M</vt:lpstr>
      <vt:lpstr>JTU13W</vt:lpstr>
      <vt:lpstr>JTU15M</vt:lpstr>
      <vt:lpstr>JTU15W</vt:lpstr>
      <vt:lpstr>JTU17M</vt:lpstr>
      <vt:lpstr>JTU17W</vt:lpstr>
      <vt:lpstr>JTU20M</vt:lpstr>
      <vt:lpstr>JTU20W</vt:lpstr>
      <vt:lpstr>Hammer!Print_Area</vt:lpstr>
      <vt:lpstr>Javelin!Print_Area</vt:lpstr>
      <vt:lpstr>'Other events'!Print_Area</vt:lpstr>
      <vt:lpstr>Shot!Print_Area</vt:lpstr>
      <vt:lpstr>SPSM</vt:lpstr>
      <vt:lpstr>SPSW</vt:lpstr>
      <vt:lpstr>SPU13M</vt:lpstr>
      <vt:lpstr>SPU13W</vt:lpstr>
      <vt:lpstr>SPU15M</vt:lpstr>
      <vt:lpstr>SPU15W</vt:lpstr>
      <vt:lpstr>SPU17M</vt:lpstr>
      <vt:lpstr>SPU17W</vt:lpstr>
      <vt:lpstr>SPU20M</vt:lpstr>
      <vt:lpstr>SPU20W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Murray</dc:creator>
  <cp:lastModifiedBy>Jim</cp:lastModifiedBy>
  <cp:revision/>
  <cp:lastPrinted>2017-05-21T18:18:35Z</cp:lastPrinted>
  <dcterms:created xsi:type="dcterms:W3CDTF">2015-02-25T13:37:19Z</dcterms:created>
  <dcterms:modified xsi:type="dcterms:W3CDTF">2017-05-21T18:48:33Z</dcterms:modified>
</cp:coreProperties>
</file>